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lodi\Desktop\NUOVO SITO ROCCABIANCA\ELEZIONI REGIONALI 2024\"/>
    </mc:Choice>
  </mc:AlternateContent>
  <xr:revisionPtr revIDLastSave="0" documentId="8_{8250DE2C-1C38-4120-9750-5BBB6CEA1421}" xr6:coauthVersionLast="47" xr6:coauthVersionMax="47" xr10:uidLastSave="{00000000-0000-0000-0000-000000000000}"/>
  <bookViews>
    <workbookView xWindow="30" yWindow="600" windowWidth="28770" windowHeight="15600" tabRatio="599" xr2:uid="{00000000-000D-0000-FFFF-FFFF00000000}"/>
  </bookViews>
  <sheets>
    <sheet name="RISULTATI" sheetId="1" r:id="rId1"/>
    <sheet name="VOTANTI" sheetId="2" r:id="rId2"/>
  </sheets>
  <definedNames>
    <definedName name="_xlnm.Print_Area" localSheetId="0">RISULTATI!$A$1:$U$173</definedName>
    <definedName name="_xlnm.Print_Area" localSheetId="1">VOTANTI!$A$1:$H$32</definedName>
  </definedNames>
  <calcPr calcId="191029"/>
</workbook>
</file>

<file path=xl/calcChain.xml><?xml version="1.0" encoding="utf-8"?>
<calcChain xmlns="http://schemas.openxmlformats.org/spreadsheetml/2006/main">
  <c r="E47" i="2" l="1"/>
  <c r="C47" i="2"/>
  <c r="B47" i="2"/>
  <c r="D46" i="2"/>
  <c r="F46" i="2" s="1"/>
  <c r="D45" i="2"/>
  <c r="F45" i="2" s="1"/>
  <c r="D44" i="2"/>
  <c r="F44" i="2" s="1"/>
  <c r="D43" i="2"/>
  <c r="F43" i="2" s="1"/>
  <c r="D42" i="2"/>
  <c r="F42" i="2" s="1"/>
  <c r="D41" i="2"/>
  <c r="F41" i="2" s="1"/>
  <c r="D40" i="2"/>
  <c r="F40" i="2" s="1"/>
  <c r="D39" i="2"/>
  <c r="E32" i="2"/>
  <c r="C32" i="2"/>
  <c r="B32" i="2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D47" i="2" l="1"/>
  <c r="F47" i="2" s="1"/>
  <c r="F39" i="2"/>
  <c r="D32" i="2"/>
  <c r="F32" i="2" s="1"/>
  <c r="F24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C62" i="2"/>
  <c r="B62" i="2"/>
  <c r="D61" i="2"/>
  <c r="D60" i="2"/>
  <c r="D59" i="2"/>
  <c r="D58" i="2"/>
  <c r="D57" i="2"/>
  <c r="D56" i="2"/>
  <c r="D55" i="2"/>
  <c r="D54" i="2"/>
  <c r="C17" i="2"/>
  <c r="B17" i="2"/>
  <c r="D16" i="2"/>
  <c r="D15" i="2"/>
  <c r="D14" i="2"/>
  <c r="D13" i="2"/>
  <c r="D12" i="2"/>
  <c r="D11" i="2"/>
  <c r="D10" i="2"/>
  <c r="D9" i="2"/>
  <c r="Q170" i="1"/>
  <c r="Q169" i="1"/>
  <c r="Q168" i="1"/>
  <c r="Q156" i="1"/>
  <c r="Q155" i="1"/>
  <c r="Q154" i="1"/>
  <c r="Q140" i="1"/>
  <c r="Q139" i="1"/>
  <c r="Q138" i="1"/>
  <c r="Q126" i="1"/>
  <c r="Q125" i="1"/>
  <c r="Q124" i="1"/>
  <c r="Q112" i="1"/>
  <c r="Q111" i="1"/>
  <c r="Q110" i="1"/>
  <c r="Q98" i="1"/>
  <c r="Q97" i="1"/>
  <c r="Q96" i="1"/>
  <c r="Q84" i="1"/>
  <c r="Q83" i="1"/>
  <c r="Q82" i="1"/>
  <c r="Q70" i="1"/>
  <c r="Q69" i="1"/>
  <c r="Q68" i="1"/>
  <c r="Q56" i="1"/>
  <c r="Q55" i="1"/>
  <c r="Q54" i="1"/>
  <c r="Q42" i="1"/>
  <c r="Q41" i="1"/>
  <c r="Q40" i="1"/>
  <c r="P27" i="1"/>
  <c r="P26" i="1"/>
  <c r="P25" i="1"/>
  <c r="AG10" i="1"/>
  <c r="AG9" i="1"/>
  <c r="O170" i="1"/>
  <c r="O169" i="1"/>
  <c r="O168" i="1"/>
  <c r="O156" i="1"/>
  <c r="O155" i="1"/>
  <c r="O154" i="1"/>
  <c r="O140" i="1"/>
  <c r="O139" i="1"/>
  <c r="O138" i="1"/>
  <c r="O126" i="1"/>
  <c r="O125" i="1"/>
  <c r="O124" i="1"/>
  <c r="O112" i="1"/>
  <c r="O111" i="1"/>
  <c r="O110" i="1"/>
  <c r="O98" i="1"/>
  <c r="O97" i="1"/>
  <c r="O96" i="1"/>
  <c r="I96" i="1"/>
  <c r="I97" i="1"/>
  <c r="I98" i="1"/>
  <c r="I110" i="1"/>
  <c r="I111" i="1"/>
  <c r="I112" i="1"/>
  <c r="R113" i="1"/>
  <c r="X11" i="1"/>
  <c r="W11" i="1"/>
  <c r="AE11" i="1"/>
  <c r="AF11" i="1"/>
  <c r="Y11" i="1"/>
  <c r="I25" i="1"/>
  <c r="N25" i="1"/>
  <c r="U8" i="1"/>
  <c r="I170" i="1"/>
  <c r="I169" i="1"/>
  <c r="I168" i="1"/>
  <c r="I156" i="1"/>
  <c r="I155" i="1"/>
  <c r="I154" i="1"/>
  <c r="I140" i="1"/>
  <c r="I139" i="1"/>
  <c r="I138" i="1"/>
  <c r="I126" i="1"/>
  <c r="I125" i="1"/>
  <c r="I124" i="1"/>
  <c r="I134" i="1"/>
  <c r="I120" i="1"/>
  <c r="I106" i="1"/>
  <c r="A133" i="1"/>
  <c r="A119" i="1"/>
  <c r="A105" i="1"/>
  <c r="I83" i="1"/>
  <c r="I82" i="1"/>
  <c r="I70" i="1"/>
  <c r="I69" i="1"/>
  <c r="I68" i="1"/>
  <c r="I56" i="1"/>
  <c r="I55" i="1"/>
  <c r="I54" i="1"/>
  <c r="I42" i="1"/>
  <c r="I41" i="1"/>
  <c r="I40" i="1"/>
  <c r="I27" i="1"/>
  <c r="I26" i="1"/>
  <c r="G8" i="1"/>
  <c r="I78" i="1"/>
  <c r="I64" i="1"/>
  <c r="I50" i="1"/>
  <c r="I36" i="1"/>
  <c r="A77" i="1"/>
  <c r="A63" i="1"/>
  <c r="A49" i="1"/>
  <c r="A35" i="1"/>
  <c r="N27" i="1"/>
  <c r="N26" i="1"/>
  <c r="J11" i="1"/>
  <c r="J28" i="1"/>
  <c r="K28" i="1"/>
  <c r="L28" i="1"/>
  <c r="M28" i="1"/>
  <c r="O28" i="1"/>
  <c r="Q28" i="1"/>
  <c r="M10" i="1"/>
  <c r="P10" i="1" s="1"/>
  <c r="P43" i="1"/>
  <c r="E40" i="1"/>
  <c r="E41" i="1"/>
  <c r="E42" i="1"/>
  <c r="F40" i="1"/>
  <c r="F41" i="1"/>
  <c r="F42" i="1"/>
  <c r="O40" i="1"/>
  <c r="O41" i="1"/>
  <c r="O42" i="1"/>
  <c r="B40" i="1"/>
  <c r="C40" i="1"/>
  <c r="B41" i="1"/>
  <c r="C41" i="1"/>
  <c r="B42" i="1"/>
  <c r="C42" i="1"/>
  <c r="E25" i="1"/>
  <c r="E26" i="1"/>
  <c r="E27" i="1"/>
  <c r="G27" i="1" s="1"/>
  <c r="F25" i="1"/>
  <c r="F26" i="1"/>
  <c r="F27" i="1"/>
  <c r="U9" i="1"/>
  <c r="U10" i="1"/>
  <c r="G9" i="1"/>
  <c r="G10" i="1"/>
  <c r="S11" i="1"/>
  <c r="M8" i="1"/>
  <c r="P8" i="1" s="1"/>
  <c r="M9" i="1"/>
  <c r="P9" i="1" s="1"/>
  <c r="O11" i="1"/>
  <c r="E11" i="1"/>
  <c r="F140" i="1"/>
  <c r="E140" i="1"/>
  <c r="F139" i="1"/>
  <c r="E139" i="1"/>
  <c r="F138" i="1"/>
  <c r="E138" i="1"/>
  <c r="F126" i="1"/>
  <c r="E126" i="1"/>
  <c r="F125" i="1"/>
  <c r="E125" i="1"/>
  <c r="F124" i="1"/>
  <c r="E124" i="1"/>
  <c r="F84" i="1"/>
  <c r="E84" i="1"/>
  <c r="F83" i="1"/>
  <c r="E83" i="1"/>
  <c r="F82" i="1"/>
  <c r="E82" i="1"/>
  <c r="F70" i="1"/>
  <c r="E70" i="1"/>
  <c r="F69" i="1"/>
  <c r="E69" i="1"/>
  <c r="F68" i="1"/>
  <c r="E68" i="1"/>
  <c r="R171" i="1"/>
  <c r="P171" i="1"/>
  <c r="R157" i="1"/>
  <c r="P157" i="1"/>
  <c r="R141" i="1"/>
  <c r="P141" i="1"/>
  <c r="R127" i="1"/>
  <c r="P127" i="1"/>
  <c r="P113" i="1"/>
  <c r="R99" i="1"/>
  <c r="P99" i="1"/>
  <c r="R85" i="1"/>
  <c r="P85" i="1"/>
  <c r="O84" i="1"/>
  <c r="O83" i="1"/>
  <c r="O82" i="1"/>
  <c r="R71" i="1"/>
  <c r="P71" i="1"/>
  <c r="O70" i="1"/>
  <c r="O69" i="1"/>
  <c r="O68" i="1"/>
  <c r="R57" i="1"/>
  <c r="P57" i="1"/>
  <c r="O56" i="1"/>
  <c r="O55" i="1"/>
  <c r="O54" i="1"/>
  <c r="R43" i="1"/>
  <c r="C140" i="1"/>
  <c r="B140" i="1"/>
  <c r="C139" i="1"/>
  <c r="B139" i="1"/>
  <c r="C138" i="1"/>
  <c r="B138" i="1"/>
  <c r="C126" i="1"/>
  <c r="B126" i="1"/>
  <c r="C125" i="1"/>
  <c r="B125" i="1"/>
  <c r="C124" i="1"/>
  <c r="B124" i="1"/>
  <c r="N141" i="1"/>
  <c r="M141" i="1"/>
  <c r="L141" i="1"/>
  <c r="K141" i="1"/>
  <c r="J141" i="1"/>
  <c r="N127" i="1"/>
  <c r="M127" i="1"/>
  <c r="L127" i="1"/>
  <c r="K127" i="1"/>
  <c r="J127" i="1"/>
  <c r="N113" i="1"/>
  <c r="C84" i="1"/>
  <c r="B84" i="1"/>
  <c r="C83" i="1"/>
  <c r="B83" i="1"/>
  <c r="C82" i="1"/>
  <c r="B82" i="1"/>
  <c r="C70" i="1"/>
  <c r="C69" i="1"/>
  <c r="B70" i="1"/>
  <c r="B69" i="1"/>
  <c r="C68" i="1"/>
  <c r="B68" i="1"/>
  <c r="N85" i="1"/>
  <c r="M85" i="1"/>
  <c r="L85" i="1"/>
  <c r="K85" i="1"/>
  <c r="J85" i="1"/>
  <c r="N71" i="1"/>
  <c r="M71" i="1"/>
  <c r="L71" i="1"/>
  <c r="K71" i="1"/>
  <c r="J71" i="1"/>
  <c r="L11" i="1"/>
  <c r="D8" i="1"/>
  <c r="D9" i="1"/>
  <c r="D10" i="1"/>
  <c r="C11" i="1"/>
  <c r="F11" i="1"/>
  <c r="I11" i="1"/>
  <c r="K11" i="1"/>
  <c r="K23" i="1"/>
  <c r="L23" i="1" s="1"/>
  <c r="M23" i="1" s="1"/>
  <c r="B25" i="1"/>
  <c r="C25" i="1"/>
  <c r="B26" i="1"/>
  <c r="C26" i="1"/>
  <c r="B27" i="1"/>
  <c r="J43" i="1"/>
  <c r="K43" i="1"/>
  <c r="L43" i="1"/>
  <c r="M43" i="1"/>
  <c r="N43" i="1"/>
  <c r="B54" i="1"/>
  <c r="C54" i="1"/>
  <c r="E54" i="1"/>
  <c r="F54" i="1"/>
  <c r="B55" i="1"/>
  <c r="C55" i="1"/>
  <c r="E55" i="1"/>
  <c r="F55" i="1"/>
  <c r="B56" i="1"/>
  <c r="C56" i="1"/>
  <c r="E56" i="1"/>
  <c r="F56" i="1"/>
  <c r="J57" i="1"/>
  <c r="K57" i="1"/>
  <c r="L57" i="1"/>
  <c r="M57" i="1"/>
  <c r="N57" i="1"/>
  <c r="B168" i="1"/>
  <c r="C168" i="1"/>
  <c r="E168" i="1"/>
  <c r="F168" i="1"/>
  <c r="B169" i="1"/>
  <c r="C169" i="1"/>
  <c r="E169" i="1"/>
  <c r="F169" i="1"/>
  <c r="B170" i="1"/>
  <c r="C170" i="1"/>
  <c r="E170" i="1"/>
  <c r="F170" i="1"/>
  <c r="J171" i="1"/>
  <c r="K171" i="1"/>
  <c r="L171" i="1"/>
  <c r="M171" i="1"/>
  <c r="N171" i="1"/>
  <c r="B154" i="1"/>
  <c r="C154" i="1"/>
  <c r="E154" i="1"/>
  <c r="F154" i="1"/>
  <c r="B155" i="1"/>
  <c r="C155" i="1"/>
  <c r="E155" i="1"/>
  <c r="F155" i="1"/>
  <c r="B156" i="1"/>
  <c r="C156" i="1"/>
  <c r="E156" i="1"/>
  <c r="F156" i="1"/>
  <c r="J157" i="1"/>
  <c r="K157" i="1"/>
  <c r="L157" i="1"/>
  <c r="M157" i="1"/>
  <c r="N157" i="1"/>
  <c r="B96" i="1"/>
  <c r="C96" i="1"/>
  <c r="E96" i="1"/>
  <c r="F96" i="1"/>
  <c r="B97" i="1"/>
  <c r="C97" i="1"/>
  <c r="E97" i="1"/>
  <c r="F97" i="1"/>
  <c r="B98" i="1"/>
  <c r="C98" i="1"/>
  <c r="E98" i="1"/>
  <c r="F98" i="1"/>
  <c r="J99" i="1"/>
  <c r="K99" i="1"/>
  <c r="L99" i="1"/>
  <c r="M99" i="1"/>
  <c r="N99" i="1"/>
  <c r="B110" i="1"/>
  <c r="C110" i="1"/>
  <c r="E110" i="1"/>
  <c r="F110" i="1"/>
  <c r="B111" i="1"/>
  <c r="C111" i="1"/>
  <c r="E111" i="1"/>
  <c r="F111" i="1"/>
  <c r="B112" i="1"/>
  <c r="C112" i="1"/>
  <c r="E112" i="1"/>
  <c r="F112" i="1"/>
  <c r="J113" i="1"/>
  <c r="K113" i="1"/>
  <c r="L113" i="1"/>
  <c r="M113" i="1"/>
  <c r="Q171" i="1" l="1"/>
  <c r="Q173" i="1" s="1"/>
  <c r="Q157" i="1"/>
  <c r="M159" i="1" s="1"/>
  <c r="Q127" i="1"/>
  <c r="M129" i="1" s="1"/>
  <c r="Q141" i="1"/>
  <c r="Q143" i="1" s="1"/>
  <c r="G40" i="1"/>
  <c r="H10" i="1"/>
  <c r="D42" i="1"/>
  <c r="G41" i="1"/>
  <c r="G25" i="1"/>
  <c r="Q57" i="1"/>
  <c r="K59" i="1" s="1"/>
  <c r="G98" i="1"/>
  <c r="G97" i="1"/>
  <c r="G96" i="1"/>
  <c r="D169" i="1"/>
  <c r="D112" i="1"/>
  <c r="D40" i="1"/>
  <c r="H40" i="1" s="1"/>
  <c r="E141" i="1"/>
  <c r="B99" i="1"/>
  <c r="D41" i="1"/>
  <c r="D84" i="1"/>
  <c r="D155" i="1"/>
  <c r="C127" i="1"/>
  <c r="G170" i="1"/>
  <c r="G169" i="1"/>
  <c r="D124" i="1"/>
  <c r="D139" i="1"/>
  <c r="D154" i="1"/>
  <c r="D140" i="1"/>
  <c r="G125" i="1"/>
  <c r="H9" i="1"/>
  <c r="N28" i="1"/>
  <c r="I43" i="1"/>
  <c r="H8" i="1"/>
  <c r="I113" i="1"/>
  <c r="D125" i="1"/>
  <c r="D98" i="1"/>
  <c r="E171" i="1"/>
  <c r="C171" i="1"/>
  <c r="G55" i="1"/>
  <c r="G54" i="1"/>
  <c r="D27" i="1"/>
  <c r="G68" i="1"/>
  <c r="G70" i="1"/>
  <c r="G139" i="1"/>
  <c r="B171" i="1"/>
  <c r="D170" i="1"/>
  <c r="D55" i="1"/>
  <c r="D26" i="1"/>
  <c r="G138" i="1"/>
  <c r="P11" i="1"/>
  <c r="AE13" i="1" s="1"/>
  <c r="C57" i="1"/>
  <c r="B127" i="1"/>
  <c r="C43" i="1"/>
  <c r="F43" i="1"/>
  <c r="G42" i="1"/>
  <c r="O157" i="1"/>
  <c r="O171" i="1"/>
  <c r="Q71" i="1"/>
  <c r="Q73" i="1" s="1"/>
  <c r="Q85" i="1"/>
  <c r="Q87" i="1" s="1"/>
  <c r="Q99" i="1"/>
  <c r="Q101" i="1" s="1"/>
  <c r="J173" i="1"/>
  <c r="G111" i="1"/>
  <c r="F113" i="1"/>
  <c r="G112" i="1"/>
  <c r="D68" i="1"/>
  <c r="C85" i="1"/>
  <c r="F85" i="1"/>
  <c r="F127" i="1"/>
  <c r="G140" i="1"/>
  <c r="I141" i="1"/>
  <c r="I157" i="1"/>
  <c r="I171" i="1"/>
  <c r="O99" i="1"/>
  <c r="O113" i="1"/>
  <c r="O127" i="1"/>
  <c r="E113" i="1"/>
  <c r="B113" i="1"/>
  <c r="D97" i="1"/>
  <c r="G155" i="1"/>
  <c r="C28" i="1"/>
  <c r="G82" i="1"/>
  <c r="G84" i="1"/>
  <c r="G124" i="1"/>
  <c r="G126" i="1"/>
  <c r="I28" i="1"/>
  <c r="I127" i="1"/>
  <c r="N129" i="1"/>
  <c r="Q159" i="1"/>
  <c r="G11" i="1"/>
  <c r="J12" i="1" s="1"/>
  <c r="D126" i="1"/>
  <c r="D11" i="1"/>
  <c r="B141" i="1"/>
  <c r="D138" i="1"/>
  <c r="M173" i="1"/>
  <c r="B28" i="1"/>
  <c r="B85" i="1"/>
  <c r="F157" i="1"/>
  <c r="N173" i="1"/>
  <c r="D25" i="1"/>
  <c r="H25" i="1" s="1"/>
  <c r="B71" i="1"/>
  <c r="I57" i="1"/>
  <c r="I71" i="1"/>
  <c r="M11" i="1"/>
  <c r="I13" i="1" s="1"/>
  <c r="F141" i="1"/>
  <c r="C113" i="1"/>
  <c r="D96" i="1"/>
  <c r="H96" i="1" s="1"/>
  <c r="K159" i="1"/>
  <c r="E157" i="1"/>
  <c r="G154" i="1"/>
  <c r="B57" i="1"/>
  <c r="D56" i="1"/>
  <c r="D70" i="1"/>
  <c r="U11" i="1"/>
  <c r="Q13" i="1" s="1"/>
  <c r="G26" i="1"/>
  <c r="I99" i="1"/>
  <c r="G156" i="1"/>
  <c r="D69" i="1"/>
  <c r="D111" i="1"/>
  <c r="D110" i="1"/>
  <c r="N159" i="1"/>
  <c r="L173" i="1"/>
  <c r="G168" i="1"/>
  <c r="C141" i="1"/>
  <c r="G69" i="1"/>
  <c r="G83" i="1"/>
  <c r="E28" i="1"/>
  <c r="O43" i="1"/>
  <c r="E43" i="1"/>
  <c r="I85" i="1"/>
  <c r="G110" i="1"/>
  <c r="D156" i="1"/>
  <c r="B157" i="1"/>
  <c r="K173" i="1"/>
  <c r="D168" i="1"/>
  <c r="G56" i="1"/>
  <c r="F71" i="1"/>
  <c r="F28" i="1"/>
  <c r="Q113" i="1"/>
  <c r="J115" i="1" s="1"/>
  <c r="G55" i="2"/>
  <c r="H55" i="2" s="1"/>
  <c r="G57" i="2"/>
  <c r="H57" i="2" s="1"/>
  <c r="G59" i="2"/>
  <c r="H59" i="2" s="1"/>
  <c r="G61" i="2"/>
  <c r="H61" i="2" s="1"/>
  <c r="F62" i="2"/>
  <c r="E62" i="2"/>
  <c r="G56" i="2"/>
  <c r="H56" i="2" s="1"/>
  <c r="G58" i="2"/>
  <c r="H58" i="2" s="1"/>
  <c r="G60" i="2"/>
  <c r="H60" i="2" s="1"/>
  <c r="D62" i="2"/>
  <c r="D17" i="2"/>
  <c r="G54" i="2"/>
  <c r="H54" i="2" s="1"/>
  <c r="F10" i="2"/>
  <c r="F12" i="2"/>
  <c r="F14" i="2"/>
  <c r="F16" i="2"/>
  <c r="F9" i="2"/>
  <c r="F11" i="2"/>
  <c r="F13" i="2"/>
  <c r="F15" i="2"/>
  <c r="E17" i="2"/>
  <c r="E99" i="1"/>
  <c r="C157" i="1"/>
  <c r="D83" i="1"/>
  <c r="E127" i="1"/>
  <c r="C99" i="1"/>
  <c r="C71" i="1"/>
  <c r="E85" i="1"/>
  <c r="B43" i="1"/>
  <c r="F171" i="1"/>
  <c r="F57" i="1"/>
  <c r="D54" i="1"/>
  <c r="X12" i="1"/>
  <c r="D82" i="1"/>
  <c r="E71" i="1"/>
  <c r="F99" i="1"/>
  <c r="E57" i="1"/>
  <c r="O85" i="1"/>
  <c r="AH9" i="1"/>
  <c r="Q43" i="1"/>
  <c r="K45" i="1" s="1"/>
  <c r="AH10" i="1"/>
  <c r="Y13" i="1"/>
  <c r="X13" i="1"/>
  <c r="O141" i="1"/>
  <c r="J159" i="1"/>
  <c r="J129" i="1"/>
  <c r="AF13" i="1"/>
  <c r="AF12" i="1"/>
  <c r="AD11" i="1"/>
  <c r="AD13" i="1" s="1"/>
  <c r="AC11" i="1"/>
  <c r="AC13" i="1" s="1"/>
  <c r="AA11" i="1"/>
  <c r="AA13" i="1" s="1"/>
  <c r="AB11" i="1"/>
  <c r="Z11" i="1"/>
  <c r="Z13" i="1" s="1"/>
  <c r="O71" i="1"/>
  <c r="Y12" i="1"/>
  <c r="O57" i="1"/>
  <c r="M59" i="1" l="1"/>
  <c r="L159" i="1"/>
  <c r="K129" i="1"/>
  <c r="L129" i="1"/>
  <c r="Q129" i="1"/>
  <c r="J143" i="1"/>
  <c r="M143" i="1"/>
  <c r="N143" i="1"/>
  <c r="K143" i="1"/>
  <c r="G113" i="1"/>
  <c r="M114" i="1" s="1"/>
  <c r="L143" i="1"/>
  <c r="G71" i="1"/>
  <c r="L72" i="1" s="1"/>
  <c r="H42" i="1"/>
  <c r="Q59" i="1"/>
  <c r="H41" i="1"/>
  <c r="H140" i="1"/>
  <c r="H98" i="1"/>
  <c r="G85" i="1"/>
  <c r="Q86" i="1" s="1"/>
  <c r="H155" i="1"/>
  <c r="J101" i="1"/>
  <c r="G141" i="1"/>
  <c r="Q142" i="1" s="1"/>
  <c r="H97" i="1"/>
  <c r="H55" i="1"/>
  <c r="H168" i="1"/>
  <c r="J59" i="1"/>
  <c r="L59" i="1"/>
  <c r="H139" i="1"/>
  <c r="H169" i="1"/>
  <c r="K101" i="1"/>
  <c r="N101" i="1"/>
  <c r="N59" i="1"/>
  <c r="L101" i="1"/>
  <c r="H112" i="1"/>
  <c r="H154" i="1"/>
  <c r="AE12" i="1"/>
  <c r="H110" i="1"/>
  <c r="H27" i="1"/>
  <c r="H124" i="1"/>
  <c r="H68" i="1"/>
  <c r="U13" i="1"/>
  <c r="H84" i="1"/>
  <c r="H170" i="1"/>
  <c r="T13" i="1"/>
  <c r="M101" i="1"/>
  <c r="H126" i="1"/>
  <c r="H26" i="1"/>
  <c r="J87" i="1"/>
  <c r="L87" i="1"/>
  <c r="K87" i="1"/>
  <c r="M87" i="1"/>
  <c r="G43" i="1"/>
  <c r="O44" i="1" s="1"/>
  <c r="O45" i="1" s="1"/>
  <c r="H83" i="1"/>
  <c r="H70" i="1"/>
  <c r="N87" i="1"/>
  <c r="H138" i="1"/>
  <c r="H125" i="1"/>
  <c r="M115" i="1"/>
  <c r="Q115" i="1"/>
  <c r="G171" i="1"/>
  <c r="M172" i="1" s="1"/>
  <c r="G28" i="1"/>
  <c r="J29" i="1" s="1"/>
  <c r="K115" i="1"/>
  <c r="G127" i="1"/>
  <c r="N128" i="1" s="1"/>
  <c r="G157" i="1"/>
  <c r="Q158" i="1" s="1"/>
  <c r="L73" i="1"/>
  <c r="N115" i="1"/>
  <c r="H56" i="1"/>
  <c r="L45" i="1"/>
  <c r="D71" i="1"/>
  <c r="L13" i="1"/>
  <c r="J73" i="1"/>
  <c r="D127" i="1"/>
  <c r="M73" i="1"/>
  <c r="K13" i="1"/>
  <c r="K73" i="1"/>
  <c r="AB13" i="1"/>
  <c r="N73" i="1"/>
  <c r="D171" i="1"/>
  <c r="D113" i="1"/>
  <c r="D85" i="1"/>
  <c r="H111" i="1"/>
  <c r="U12" i="1"/>
  <c r="R13" i="1"/>
  <c r="H69" i="1"/>
  <c r="D28" i="1"/>
  <c r="P12" i="1"/>
  <c r="R12" i="1"/>
  <c r="N12" i="1"/>
  <c r="L12" i="1"/>
  <c r="T12" i="1"/>
  <c r="H11" i="1"/>
  <c r="S12" i="1"/>
  <c r="L115" i="1"/>
  <c r="G57" i="1"/>
  <c r="J58" i="1" s="1"/>
  <c r="I158" i="1"/>
  <c r="S13" i="1"/>
  <c r="H156" i="1"/>
  <c r="Q12" i="1"/>
  <c r="J13" i="1"/>
  <c r="M13" i="1"/>
  <c r="M12" i="1"/>
  <c r="I12" i="1"/>
  <c r="D141" i="1"/>
  <c r="K12" i="1"/>
  <c r="O12" i="1"/>
  <c r="G62" i="2"/>
  <c r="H62" i="2" s="1"/>
  <c r="F17" i="2"/>
  <c r="Q45" i="1"/>
  <c r="J45" i="1"/>
  <c r="K44" i="1"/>
  <c r="L44" i="1"/>
  <c r="D99" i="1"/>
  <c r="H82" i="1"/>
  <c r="AC12" i="1"/>
  <c r="N45" i="1"/>
  <c r="M45" i="1"/>
  <c r="G99" i="1"/>
  <c r="D157" i="1"/>
  <c r="H54" i="1"/>
  <c r="D57" i="1"/>
  <c r="D43" i="1"/>
  <c r="H43" i="1" s="1"/>
  <c r="R44" i="1" s="1"/>
  <c r="AB12" i="1"/>
  <c r="AD12" i="1"/>
  <c r="AA12" i="1"/>
  <c r="Z12" i="1"/>
  <c r="R72" i="1" l="1"/>
  <c r="N72" i="1"/>
  <c r="K72" i="1"/>
  <c r="H71" i="1"/>
  <c r="I72" i="1"/>
  <c r="Q114" i="1"/>
  <c r="J86" i="1"/>
  <c r="J114" i="1"/>
  <c r="J72" i="1"/>
  <c r="I86" i="1"/>
  <c r="I114" i="1"/>
  <c r="I142" i="1"/>
  <c r="R86" i="1"/>
  <c r="L86" i="1"/>
  <c r="K114" i="1"/>
  <c r="O86" i="1"/>
  <c r="O87" i="1" s="1"/>
  <c r="O114" i="1"/>
  <c r="O115" i="1" s="1"/>
  <c r="N114" i="1"/>
  <c r="N86" i="1"/>
  <c r="K86" i="1"/>
  <c r="P86" i="1"/>
  <c r="P87" i="1" s="1"/>
  <c r="P114" i="1"/>
  <c r="P115" i="1" s="1"/>
  <c r="R114" i="1"/>
  <c r="H85" i="1"/>
  <c r="H113" i="1"/>
  <c r="M86" i="1"/>
  <c r="L114" i="1"/>
  <c r="N29" i="1"/>
  <c r="I44" i="1"/>
  <c r="P72" i="1"/>
  <c r="P73" i="1" s="1"/>
  <c r="Q72" i="1"/>
  <c r="H157" i="1"/>
  <c r="P44" i="1"/>
  <c r="P45" i="1" s="1"/>
  <c r="N44" i="1"/>
  <c r="O72" i="1"/>
  <c r="O73" i="1" s="1"/>
  <c r="J158" i="1"/>
  <c r="J142" i="1"/>
  <c r="M72" i="1"/>
  <c r="J44" i="1"/>
  <c r="K142" i="1"/>
  <c r="L29" i="1"/>
  <c r="I29" i="1"/>
  <c r="L158" i="1"/>
  <c r="O29" i="1"/>
  <c r="M142" i="1"/>
  <c r="N142" i="1"/>
  <c r="N158" i="1"/>
  <c r="P142" i="1"/>
  <c r="P143" i="1" s="1"/>
  <c r="R142" i="1"/>
  <c r="H141" i="1"/>
  <c r="K29" i="1"/>
  <c r="H28" i="1"/>
  <c r="Q29" i="1"/>
  <c r="O142" i="1"/>
  <c r="O143" i="1" s="1"/>
  <c r="M158" i="1"/>
  <c r="L142" i="1"/>
  <c r="M29" i="1"/>
  <c r="M44" i="1"/>
  <c r="Q44" i="1"/>
  <c r="L172" i="1"/>
  <c r="H171" i="1"/>
  <c r="K128" i="1"/>
  <c r="J172" i="1"/>
  <c r="P58" i="1"/>
  <c r="P59" i="1" s="1"/>
  <c r="I58" i="1"/>
  <c r="O128" i="1"/>
  <c r="O129" i="1" s="1"/>
  <c r="M58" i="1"/>
  <c r="H57" i="1"/>
  <c r="Q58" i="1"/>
  <c r="K58" i="1"/>
  <c r="N58" i="1"/>
  <c r="R58" i="1"/>
  <c r="L58" i="1"/>
  <c r="R128" i="1"/>
  <c r="H127" i="1"/>
  <c r="K172" i="1"/>
  <c r="I172" i="1"/>
  <c r="N172" i="1"/>
  <c r="I128" i="1"/>
  <c r="L128" i="1"/>
  <c r="M128" i="1"/>
  <c r="Q128" i="1"/>
  <c r="P172" i="1"/>
  <c r="P173" i="1" s="1"/>
  <c r="Q172" i="1"/>
  <c r="R172" i="1"/>
  <c r="P128" i="1"/>
  <c r="P129" i="1" s="1"/>
  <c r="J128" i="1"/>
  <c r="O172" i="1"/>
  <c r="O173" i="1" s="1"/>
  <c r="O58" i="1"/>
  <c r="O59" i="1" s="1"/>
  <c r="K158" i="1"/>
  <c r="P158" i="1"/>
  <c r="P159" i="1" s="1"/>
  <c r="R158" i="1"/>
  <c r="O158" i="1"/>
  <c r="O159" i="1" s="1"/>
  <c r="W12" i="1"/>
  <c r="W13" i="1"/>
  <c r="L100" i="1"/>
  <c r="R100" i="1"/>
  <c r="K100" i="1"/>
  <c r="H99" i="1"/>
  <c r="I100" i="1"/>
  <c r="J100" i="1"/>
  <c r="Q100" i="1"/>
  <c r="O100" i="1"/>
  <c r="O101" i="1" s="1"/>
  <c r="P100" i="1"/>
  <c r="P101" i="1" s="1"/>
  <c r="N100" i="1"/>
  <c r="M100" i="1"/>
  <c r="V12" i="1"/>
  <c r="P28" i="1"/>
  <c r="O30" i="1" s="1"/>
  <c r="AG8" i="1"/>
  <c r="N30" i="1" l="1"/>
  <c r="P30" i="1"/>
  <c r="V13" i="1"/>
  <c r="AG11" i="1"/>
  <c r="AH8" i="1"/>
  <c r="AH11" i="1" s="1"/>
  <c r="P29" i="1"/>
  <c r="J30" i="1"/>
  <c r="M30" i="1"/>
  <c r="L30" i="1"/>
  <c r="K30" i="1"/>
  <c r="AG12" i="1" l="1"/>
  <c r="AG13" i="1"/>
</calcChain>
</file>

<file path=xl/sharedStrings.xml><?xml version="1.0" encoding="utf-8"?>
<sst xmlns="http://schemas.openxmlformats.org/spreadsheetml/2006/main" count="361" uniqueCount="119">
  <si>
    <t>ELEZIONI</t>
  </si>
  <si>
    <t>REGIONALI</t>
  </si>
  <si>
    <t>SEZIONI</t>
  </si>
  <si>
    <t xml:space="preserve">    Numero iscritti</t>
  </si>
  <si>
    <t xml:space="preserve">         Votanti</t>
  </si>
  <si>
    <t>Nulle</t>
  </si>
  <si>
    <t>Bianche</t>
  </si>
  <si>
    <t>maschi</t>
  </si>
  <si>
    <t>femmine</t>
  </si>
  <si>
    <t>totale</t>
  </si>
  <si>
    <t xml:space="preserve">        %</t>
  </si>
  <si>
    <t>Totale</t>
  </si>
  <si>
    <t>Totali</t>
  </si>
  <si>
    <t>Percentuali sui votanti</t>
  </si>
  <si>
    <t>Percentuali sui voti validi</t>
  </si>
  <si>
    <t>Candidato 1</t>
  </si>
  <si>
    <t>Candidato 2</t>
  </si>
  <si>
    <t>Lori Barbara</t>
  </si>
  <si>
    <t>Candidato 3</t>
  </si>
  <si>
    <t>Candidato 4</t>
  </si>
  <si>
    <t>Totale Voti validi Presidente</t>
  </si>
  <si>
    <t>Percentuali sui voti di lista</t>
  </si>
  <si>
    <t>Bocchi Priamo</t>
  </si>
  <si>
    <t>Napoli Nicoletta</t>
  </si>
  <si>
    <t>Occhi Emiliano</t>
  </si>
  <si>
    <t>Daffadà Matteo</t>
  </si>
  <si>
    <t>Gerace Pasquale</t>
  </si>
  <si>
    <t>Voti di lista NULLI</t>
  </si>
  <si>
    <t>Totale Voti di lista VALIDI</t>
  </si>
  <si>
    <t>Voti preferenza VALIDI</t>
  </si>
  <si>
    <t>Voti preferenza NULLI</t>
  </si>
  <si>
    <t>Ottolini Enrico</t>
  </si>
  <si>
    <t>LISTA 1</t>
  </si>
  <si>
    <t>Mori Stefano</t>
  </si>
  <si>
    <t>Bianchi Simona</t>
  </si>
  <si>
    <t>Pinardi Massimo</t>
  </si>
  <si>
    <t>Reyes Anna Lisa</t>
  </si>
  <si>
    <t>LISTA 2</t>
  </si>
  <si>
    <t>LISTA 3</t>
  </si>
  <si>
    <t>LISTA 4</t>
  </si>
  <si>
    <t>LISTA 5</t>
  </si>
  <si>
    <t>Delsoldato Nicolò</t>
  </si>
  <si>
    <t>Donati Paola</t>
  </si>
  <si>
    <t>Moderato Luca</t>
  </si>
  <si>
    <t>Naldoni Teodora</t>
  </si>
  <si>
    <t>Zanichelli Davide</t>
  </si>
  <si>
    <t>Larini Michele</t>
  </si>
  <si>
    <t>Colla Roberto</t>
  </si>
  <si>
    <t>Schiaretti Rossella</t>
  </si>
  <si>
    <t>Cavazzon Stefania</t>
  </si>
  <si>
    <t>Barbalisca Alberto</t>
  </si>
  <si>
    <t>Conversi Sara</t>
  </si>
  <si>
    <t>Cencig Federico</t>
  </si>
  <si>
    <t>Massari Andrea</t>
  </si>
  <si>
    <t>Briganti Dayla</t>
  </si>
  <si>
    <t>Negri Giuseppe detto Beppe</t>
  </si>
  <si>
    <t>Franceschi Francesca detta Chicca</t>
  </si>
  <si>
    <t xml:space="preserve">UGOLINI ELENA </t>
  </si>
  <si>
    <t>UGOLINI ELENA</t>
  </si>
  <si>
    <t>LISTA 6</t>
  </si>
  <si>
    <t>Brui Francesco</t>
  </si>
  <si>
    <t>Corso Antonina</t>
  </si>
  <si>
    <t>Franzini Lino</t>
  </si>
  <si>
    <t>Lanzi Michele</t>
  </si>
  <si>
    <t>Ziveri Chiara</t>
  </si>
  <si>
    <t>LISTA 7</t>
  </si>
  <si>
    <t>Vignali Pietro</t>
  </si>
  <si>
    <t>Delnevo Sabina</t>
  </si>
  <si>
    <t>Comerci Giuseppe</t>
  </si>
  <si>
    <t>Rivara Martina</t>
  </si>
  <si>
    <t>Freddi Mila</t>
  </si>
  <si>
    <t>LISTA 8</t>
  </si>
  <si>
    <t>Bizzi Desolina detta Deisy</t>
  </si>
  <si>
    <t>Casa Cristiano</t>
  </si>
  <si>
    <t>Iaconi Farina Salvatore detto Farina</t>
  </si>
  <si>
    <t>LISTA 9</t>
  </si>
  <si>
    <t>Cavandoli Laura</t>
  </si>
  <si>
    <t>Caselli Patrizia</t>
  </si>
  <si>
    <t>Fiazza Tommaso detto Piazza</t>
  </si>
  <si>
    <t>Gandolfi Michele</t>
  </si>
  <si>
    <t>2 UGOLINI ELENA</t>
  </si>
  <si>
    <t>TEODORI LUCA</t>
  </si>
  <si>
    <t>3 TEODORI LUCA</t>
  </si>
  <si>
    <t>Mattei Daniele</t>
  </si>
  <si>
    <t>Ronchini Luca</t>
  </si>
  <si>
    <t>Tarocchi Valentina</t>
  </si>
  <si>
    <t>Venturi Paolo</t>
  </si>
  <si>
    <t>Verdelli Maria Chiara</t>
  </si>
  <si>
    <t>SERRA FEDERICO</t>
  </si>
  <si>
    <t>Bocchia Mauro</t>
  </si>
  <si>
    <t>Genesi Maria Cristina</t>
  </si>
  <si>
    <t>Shihadeh Abder Razzaq</t>
  </si>
  <si>
    <t>Vecchi Rossana</t>
  </si>
  <si>
    <t>Manno Ettore</t>
  </si>
  <si>
    <t>4 SERRA FEDERICO</t>
  </si>
  <si>
    <t>LISTA 10</t>
  </si>
  <si>
    <t>LISTA 11</t>
  </si>
  <si>
    <r>
      <t>VOTI AL</t>
    </r>
    <r>
      <rPr>
        <b/>
        <sz val="10"/>
        <rFont val="Arial"/>
        <family val="2"/>
      </rPr>
      <t xml:space="preserve"> SOLO</t>
    </r>
    <r>
      <rPr>
        <b/>
        <sz val="10"/>
        <color indexed="16"/>
        <rFont val="Arial"/>
        <family val="2"/>
      </rPr>
      <t xml:space="preserve"> PRESIDENTE</t>
    </r>
  </si>
  <si>
    <t xml:space="preserve">VOTI DI LISTA </t>
  </si>
  <si>
    <t>LISTA 6 - UGOLINI</t>
  </si>
  <si>
    <t>LISTA 7 - UGOLINI</t>
  </si>
  <si>
    <t>LISTA 8  - UGOLINI</t>
  </si>
  <si>
    <t>LISTA 9  - UGOLINI</t>
  </si>
  <si>
    <t>LISTA 10 - TEODORI</t>
  </si>
  <si>
    <t>LISTA 11 - SERRA</t>
  </si>
  <si>
    <t>Riscontro</t>
  </si>
  <si>
    <t>ORE 12:00 DEL 17/11/2024</t>
  </si>
  <si>
    <t>ORE 19:00 DEL 17/11/2024</t>
  </si>
  <si>
    <t>ORE 23:00 DEL 17/11/2024</t>
  </si>
  <si>
    <t>ORE 15:00 DEL 18/11/2024 (FINALI)</t>
  </si>
  <si>
    <t>Votanti</t>
  </si>
  <si>
    <t>DE PASCALE MICHELE</t>
  </si>
  <si>
    <t>LISTA 1 - DE PASCALE</t>
  </si>
  <si>
    <t>LISTA 2  - DE PASCALE</t>
  </si>
  <si>
    <t>LISTA 3  - DE PASCALE</t>
  </si>
  <si>
    <t>LISTA 4  - DE PASCALE</t>
  </si>
  <si>
    <t>LISTA 5  - DE PASCALE</t>
  </si>
  <si>
    <t xml:space="preserve"> </t>
  </si>
  <si>
    <t>1 DE PASCALE MICHELE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</si>
</sst>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20"/>
      <color indexed="25"/>
      <name val="Verdana"/>
      <family val="2"/>
    </font>
    <font>
      <sz val="8"/>
      <name val="Arial"/>
      <family val="2"/>
    </font>
    <font>
      <sz val="8"/>
      <color indexed="8"/>
      <name val="Verdana"/>
      <family val="2"/>
    </font>
    <font>
      <b/>
      <sz val="11"/>
      <color indexed="18"/>
      <name val="Arial"/>
      <family val="2"/>
    </font>
    <font>
      <b/>
      <sz val="9"/>
      <color indexed="16"/>
      <name val="Arial"/>
      <family val="2"/>
    </font>
    <font>
      <b/>
      <sz val="18"/>
      <color indexed="20"/>
      <name val="Arial"/>
      <family val="2"/>
    </font>
    <font>
      <b/>
      <sz val="14"/>
      <color indexed="8"/>
      <name val="Arial"/>
      <family val="2"/>
    </font>
    <font>
      <b/>
      <sz val="14"/>
      <color indexed="16"/>
      <name val="Arial"/>
      <family val="2"/>
    </font>
    <font>
      <i/>
      <sz val="10"/>
      <color indexed="8"/>
      <name val="Arial"/>
      <family val="2"/>
    </font>
    <font>
      <sz val="10"/>
      <color indexed="18"/>
      <name val="Arial"/>
      <family val="2"/>
    </font>
    <font>
      <b/>
      <sz val="14"/>
      <color indexed="25"/>
      <name val="Arial"/>
      <family val="2"/>
    </font>
    <font>
      <sz val="8"/>
      <color indexed="8"/>
      <name val="Arial"/>
      <family val="2"/>
    </font>
    <font>
      <b/>
      <sz val="10"/>
      <color indexed="25"/>
      <name val="Arial"/>
      <family val="2"/>
    </font>
    <font>
      <b/>
      <sz val="8"/>
      <color indexed="6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b/>
      <sz val="9"/>
      <name val="Arial"/>
      <family val="2"/>
    </font>
    <font>
      <b/>
      <sz val="14"/>
      <color indexed="25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35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23"/>
      </left>
      <right/>
      <top/>
      <bottom style="medium">
        <color indexed="8"/>
      </bottom>
      <diagonal/>
    </border>
    <border>
      <left/>
      <right style="thin">
        <color indexed="9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4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2" fillId="0" borderId="0" xfId="0" applyFont="1"/>
    <xf numFmtId="4" fontId="13" fillId="0" borderId="0" xfId="0" applyNumberFormat="1" applyFont="1"/>
    <xf numFmtId="4" fontId="0" fillId="0" borderId="0" xfId="0" applyNumberFormat="1"/>
    <xf numFmtId="4" fontId="2" fillId="0" borderId="0" xfId="0" applyNumberFormat="1" applyFont="1"/>
    <xf numFmtId="0" fontId="7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1" fillId="2" borderId="0" xfId="0" applyFont="1" applyFill="1"/>
    <xf numFmtId="4" fontId="3" fillId="2" borderId="0" xfId="0" applyNumberFormat="1" applyFont="1" applyFill="1"/>
    <xf numFmtId="0" fontId="2" fillId="2" borderId="5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1" fillId="2" borderId="13" xfId="0" applyFont="1" applyFill="1" applyBorder="1"/>
    <xf numFmtId="0" fontId="3" fillId="2" borderId="4" xfId="0" applyFont="1" applyFill="1" applyBorder="1" applyAlignment="1">
      <alignment horizontal="left"/>
    </xf>
    <xf numFmtId="0" fontId="10" fillId="2" borderId="0" xfId="0" applyFont="1" applyFill="1"/>
    <xf numFmtId="4" fontId="11" fillId="2" borderId="0" xfId="0" applyNumberFormat="1" applyFont="1" applyFill="1"/>
    <xf numFmtId="0" fontId="10" fillId="2" borderId="5" xfId="0" applyFont="1" applyFill="1" applyBorder="1"/>
    <xf numFmtId="0" fontId="10" fillId="2" borderId="6" xfId="0" applyFont="1" applyFill="1" applyBorder="1"/>
    <xf numFmtId="4" fontId="13" fillId="2" borderId="5" xfId="0" applyNumberFormat="1" applyFont="1" applyFill="1" applyBorder="1"/>
    <xf numFmtId="4" fontId="13" fillId="2" borderId="0" xfId="0" applyNumberFormat="1" applyFont="1" applyFill="1"/>
    <xf numFmtId="0" fontId="3" fillId="2" borderId="14" xfId="0" applyFont="1" applyFill="1" applyBorder="1" applyAlignment="1">
      <alignment horizontal="left"/>
    </xf>
    <xf numFmtId="0" fontId="2" fillId="2" borderId="15" xfId="0" applyFont="1" applyFill="1" applyBorder="1"/>
    <xf numFmtId="4" fontId="13" fillId="2" borderId="16" xfId="0" applyNumberFormat="1" applyFont="1" applyFill="1" applyBorder="1"/>
    <xf numFmtId="0" fontId="13" fillId="2" borderId="15" xfId="0" applyFont="1" applyFill="1" applyBorder="1"/>
    <xf numFmtId="0" fontId="2" fillId="2" borderId="17" xfId="0" applyFont="1" applyFill="1" applyBorder="1"/>
    <xf numFmtId="0" fontId="8" fillId="2" borderId="3" xfId="0" applyFont="1" applyFill="1" applyBorder="1" applyAlignment="1">
      <alignment horizontal="center"/>
    </xf>
    <xf numFmtId="0" fontId="0" fillId="2" borderId="6" xfId="0" applyFill="1" applyBorder="1"/>
    <xf numFmtId="4" fontId="0" fillId="2" borderId="5" xfId="0" applyNumberFormat="1" applyFill="1" applyBorder="1"/>
    <xf numFmtId="4" fontId="0" fillId="2" borderId="16" xfId="0" applyNumberFormat="1" applyFill="1" applyBorder="1"/>
    <xf numFmtId="0" fontId="10" fillId="2" borderId="18" xfId="0" applyFont="1" applyFill="1" applyBorder="1"/>
    <xf numFmtId="4" fontId="3" fillId="2" borderId="19" xfId="0" applyNumberFormat="1" applyFont="1" applyFill="1" applyBorder="1"/>
    <xf numFmtId="0" fontId="10" fillId="2" borderId="4" xfId="0" applyFont="1" applyFill="1" applyBorder="1"/>
    <xf numFmtId="4" fontId="0" fillId="2" borderId="4" xfId="0" applyNumberFormat="1" applyFill="1" applyBorder="1"/>
    <xf numFmtId="4" fontId="18" fillId="2" borderId="14" xfId="0" applyNumberFormat="1" applyFont="1" applyFill="1" applyBorder="1"/>
    <xf numFmtId="0" fontId="0" fillId="2" borderId="20" xfId="0" applyFill="1" applyBorder="1"/>
    <xf numFmtId="4" fontId="0" fillId="2" borderId="20" xfId="0" applyNumberFormat="1" applyFill="1" applyBorder="1"/>
    <xf numFmtId="0" fontId="0" fillId="2" borderId="21" xfId="0" applyFill="1" applyBorder="1"/>
    <xf numFmtId="0" fontId="0" fillId="4" borderId="4" xfId="0" applyFill="1" applyBorder="1"/>
    <xf numFmtId="0" fontId="10" fillId="4" borderId="4" xfId="0" applyFont="1" applyFill="1" applyBorder="1"/>
    <xf numFmtId="4" fontId="0" fillId="4" borderId="4" xfId="0" applyNumberFormat="1" applyFill="1" applyBorder="1"/>
    <xf numFmtId="4" fontId="18" fillId="4" borderId="14" xfId="0" applyNumberFormat="1" applyFont="1" applyFill="1" applyBorder="1"/>
    <xf numFmtId="0" fontId="0" fillId="4" borderId="6" xfId="0" applyFill="1" applyBorder="1"/>
    <xf numFmtId="0" fontId="10" fillId="4" borderId="5" xfId="0" applyFont="1" applyFill="1" applyBorder="1"/>
    <xf numFmtId="4" fontId="0" fillId="4" borderId="5" xfId="0" applyNumberFormat="1" applyFill="1" applyBorder="1"/>
    <xf numFmtId="4" fontId="0" fillId="4" borderId="16" xfId="0" applyNumberFormat="1" applyFill="1" applyBorder="1"/>
    <xf numFmtId="0" fontId="0" fillId="5" borderId="0" xfId="0" applyFill="1"/>
    <xf numFmtId="0" fontId="2" fillId="4" borderId="4" xfId="0" applyFont="1" applyFill="1" applyBorder="1"/>
    <xf numFmtId="4" fontId="13" fillId="4" borderId="4" xfId="0" applyNumberFormat="1" applyFont="1" applyFill="1" applyBorder="1"/>
    <xf numFmtId="4" fontId="3" fillId="4" borderId="14" xfId="0" applyNumberFormat="1" applyFont="1" applyFill="1" applyBorder="1"/>
    <xf numFmtId="0" fontId="2" fillId="4" borderId="20" xfId="0" applyFont="1" applyFill="1" applyBorder="1"/>
    <xf numFmtId="0" fontId="10" fillId="4" borderId="20" xfId="0" applyFont="1" applyFill="1" applyBorder="1"/>
    <xf numFmtId="4" fontId="13" fillId="4" borderId="20" xfId="0" applyNumberFormat="1" applyFont="1" applyFill="1" applyBorder="1"/>
    <xf numFmtId="4" fontId="3" fillId="4" borderId="21" xfId="0" applyNumberFormat="1" applyFont="1" applyFill="1" applyBorder="1"/>
    <xf numFmtId="0" fontId="8" fillId="2" borderId="29" xfId="0" applyFont="1" applyFill="1" applyBorder="1" applyAlignment="1">
      <alignment horizontal="center" wrapText="1"/>
    </xf>
    <xf numFmtId="0" fontId="8" fillId="2" borderId="30" xfId="0" applyFont="1" applyFill="1" applyBorder="1" applyAlignment="1">
      <alignment horizontal="center" wrapText="1"/>
    </xf>
    <xf numFmtId="0" fontId="8" fillId="2" borderId="31" xfId="0" applyFont="1" applyFill="1" applyBorder="1" applyAlignment="1">
      <alignment horizontal="center" wrapText="1"/>
    </xf>
    <xf numFmtId="0" fontId="21" fillId="2" borderId="32" xfId="0" applyFont="1" applyFill="1" applyBorder="1" applyAlignment="1">
      <alignment horizontal="center" wrapText="1"/>
    </xf>
    <xf numFmtId="0" fontId="21" fillId="2" borderId="33" xfId="0" applyFont="1" applyFill="1" applyBorder="1" applyAlignment="1">
      <alignment horizontal="center" wrapText="1"/>
    </xf>
    <xf numFmtId="0" fontId="21" fillId="2" borderId="34" xfId="0" applyFont="1" applyFill="1" applyBorder="1" applyAlignment="1">
      <alignment horizontal="center" wrapText="1"/>
    </xf>
    <xf numFmtId="0" fontId="2" fillId="2" borderId="35" xfId="0" applyFont="1" applyFill="1" applyBorder="1"/>
    <xf numFmtId="0" fontId="2" fillId="2" borderId="36" xfId="0" applyFont="1" applyFill="1" applyBorder="1"/>
    <xf numFmtId="0" fontId="10" fillId="2" borderId="35" xfId="0" applyFont="1" applyFill="1" applyBorder="1"/>
    <xf numFmtId="0" fontId="10" fillId="2" borderId="36" xfId="0" applyFont="1" applyFill="1" applyBorder="1"/>
    <xf numFmtId="4" fontId="13" fillId="2" borderId="35" xfId="0" applyNumberFormat="1" applyFont="1" applyFill="1" applyBorder="1"/>
    <xf numFmtId="4" fontId="13" fillId="2" borderId="36" xfId="0" applyNumberFormat="1" applyFont="1" applyFill="1" applyBorder="1"/>
    <xf numFmtId="4" fontId="3" fillId="2" borderId="37" xfId="0" applyNumberFormat="1" applyFont="1" applyFill="1" applyBorder="1"/>
    <xf numFmtId="4" fontId="3" fillId="2" borderId="38" xfId="0" applyNumberFormat="1" applyFont="1" applyFill="1" applyBorder="1"/>
    <xf numFmtId="4" fontId="3" fillId="2" borderId="39" xfId="0" applyNumberFormat="1" applyFont="1" applyFill="1" applyBorder="1"/>
    <xf numFmtId="0" fontId="21" fillId="2" borderId="40" xfId="0" applyFont="1" applyFill="1" applyBorder="1" applyAlignment="1">
      <alignment horizontal="center" wrapText="1"/>
    </xf>
    <xf numFmtId="0" fontId="2" fillId="2" borderId="41" xfId="0" applyFont="1" applyFill="1" applyBorder="1"/>
    <xf numFmtId="0" fontId="10" fillId="2" borderId="41" xfId="0" applyFont="1" applyFill="1" applyBorder="1"/>
    <xf numFmtId="4" fontId="13" fillId="2" borderId="41" xfId="0" applyNumberFormat="1" applyFont="1" applyFill="1" applyBorder="1"/>
    <xf numFmtId="4" fontId="3" fillId="2" borderId="42" xfId="0" applyNumberFormat="1" applyFont="1" applyFill="1" applyBorder="1"/>
    <xf numFmtId="0" fontId="2" fillId="4" borderId="0" xfId="0" applyFont="1" applyFill="1"/>
    <xf numFmtId="0" fontId="10" fillId="4" borderId="0" xfId="0" applyFont="1" applyFill="1"/>
    <xf numFmtId="4" fontId="13" fillId="4" borderId="0" xfId="0" applyNumberFormat="1" applyFont="1" applyFill="1"/>
    <xf numFmtId="4" fontId="3" fillId="4" borderId="15" xfId="0" applyNumberFormat="1" applyFont="1" applyFill="1" applyBorder="1"/>
    <xf numFmtId="0" fontId="7" fillId="2" borderId="27" xfId="0" applyFont="1" applyFill="1" applyBorder="1" applyAlignment="1">
      <alignment horizontal="left"/>
    </xf>
    <xf numFmtId="0" fontId="8" fillId="2" borderId="44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left"/>
    </xf>
    <xf numFmtId="0" fontId="8" fillId="2" borderId="46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4" fontId="3" fillId="2" borderId="46" xfId="0" applyNumberFormat="1" applyFont="1" applyFill="1" applyBorder="1"/>
    <xf numFmtId="0" fontId="1" fillId="2" borderId="47" xfId="0" applyFont="1" applyFill="1" applyBorder="1" applyAlignment="1">
      <alignment horizontal="center"/>
    </xf>
    <xf numFmtId="4" fontId="3" fillId="2" borderId="48" xfId="0" applyNumberFormat="1" applyFont="1" applyFill="1" applyBorder="1"/>
    <xf numFmtId="0" fontId="3" fillId="2" borderId="45" xfId="0" applyFont="1" applyFill="1" applyBorder="1" applyAlignment="1">
      <alignment horizontal="left"/>
    </xf>
    <xf numFmtId="4" fontId="11" fillId="2" borderId="46" xfId="0" applyNumberFormat="1" applyFont="1" applyFill="1" applyBorder="1"/>
    <xf numFmtId="0" fontId="3" fillId="2" borderId="49" xfId="0" applyFont="1" applyFill="1" applyBorder="1" applyAlignment="1">
      <alignment horizontal="left"/>
    </xf>
    <xf numFmtId="0" fontId="2" fillId="2" borderId="50" xfId="0" applyFont="1" applyFill="1" applyBorder="1"/>
    <xf numFmtId="0" fontId="23" fillId="0" borderId="0" xfId="0" applyFont="1"/>
    <xf numFmtId="0" fontId="8" fillId="2" borderId="28" xfId="0" applyFont="1" applyFill="1" applyBorder="1" applyAlignment="1">
      <alignment horizontal="center"/>
    </xf>
    <xf numFmtId="0" fontId="10" fillId="2" borderId="50" xfId="0" applyFont="1" applyFill="1" applyBorder="1"/>
    <xf numFmtId="4" fontId="11" fillId="2" borderId="51" xfId="0" applyNumberFormat="1" applyFont="1" applyFill="1" applyBorder="1"/>
    <xf numFmtId="0" fontId="8" fillId="2" borderId="2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2" fillId="2" borderId="15" xfId="0" applyFont="1" applyFill="1" applyBorder="1"/>
    <xf numFmtId="0" fontId="12" fillId="2" borderId="0" xfId="0" applyFont="1" applyFill="1"/>
    <xf numFmtId="0" fontId="12" fillId="2" borderId="6" xfId="0" applyFont="1" applyFill="1" applyBorder="1"/>
    <xf numFmtId="0" fontId="12" fillId="2" borderId="17" xfId="0" applyFont="1" applyFill="1" applyBorder="1"/>
    <xf numFmtId="0" fontId="20" fillId="3" borderId="22" xfId="0" applyFont="1" applyFill="1" applyBorder="1" applyAlignment="1">
      <alignment horizontal="center" vertical="center"/>
    </xf>
    <xf numFmtId="0" fontId="0" fillId="0" borderId="22" xfId="0" applyBorder="1"/>
    <xf numFmtId="0" fontId="8" fillId="4" borderId="26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12" fillId="2" borderId="50" xfId="0" applyFont="1" applyFill="1" applyBorder="1"/>
    <xf numFmtId="0" fontId="12" fillId="2" borderId="51" xfId="0" applyFont="1" applyFill="1" applyBorder="1"/>
    <xf numFmtId="0" fontId="8" fillId="2" borderId="28" xfId="0" applyFont="1" applyFill="1" applyBorder="1" applyAlignment="1">
      <alignment horizontal="center"/>
    </xf>
    <xf numFmtId="0" fontId="12" fillId="2" borderId="46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314325</xdr:rowOff>
    </xdr:from>
    <xdr:to>
      <xdr:col>0</xdr:col>
      <xdr:colOff>238125</xdr:colOff>
      <xdr:row>47</xdr:row>
      <xdr:rowOff>0</xdr:rowOff>
    </xdr:to>
    <xdr:pic>
      <xdr:nvPicPr>
        <xdr:cNvPr id="4264" name="Picture 92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06400"/>
          <a:ext cx="2381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46</xdr:row>
      <xdr:rowOff>314325</xdr:rowOff>
    </xdr:from>
    <xdr:to>
      <xdr:col>3</xdr:col>
      <xdr:colOff>209550</xdr:colOff>
      <xdr:row>47</xdr:row>
      <xdr:rowOff>0</xdr:rowOff>
    </xdr:to>
    <xdr:pic>
      <xdr:nvPicPr>
        <xdr:cNvPr id="4265" name="Picture 95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6692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46</xdr:row>
      <xdr:rowOff>314325</xdr:rowOff>
    </xdr:from>
    <xdr:to>
      <xdr:col>6</xdr:col>
      <xdr:colOff>209550</xdr:colOff>
      <xdr:row>47</xdr:row>
      <xdr:rowOff>0</xdr:rowOff>
    </xdr:to>
    <xdr:pic>
      <xdr:nvPicPr>
        <xdr:cNvPr id="4266" name="Picture 98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5287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971550</xdr:colOff>
      <xdr:row>46</xdr:row>
      <xdr:rowOff>314325</xdr:rowOff>
    </xdr:from>
    <xdr:to>
      <xdr:col>9</xdr:col>
      <xdr:colOff>200025</xdr:colOff>
      <xdr:row>47</xdr:row>
      <xdr:rowOff>0</xdr:rowOff>
    </xdr:to>
    <xdr:pic>
      <xdr:nvPicPr>
        <xdr:cNvPr id="4267" name="Picture 101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15050" y="13106400"/>
          <a:ext cx="2000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46</xdr:row>
      <xdr:rowOff>314325</xdr:rowOff>
    </xdr:from>
    <xdr:to>
      <xdr:col>14</xdr:col>
      <xdr:colOff>209550</xdr:colOff>
      <xdr:row>47</xdr:row>
      <xdr:rowOff>0</xdr:rowOff>
    </xdr:to>
    <xdr:pic>
      <xdr:nvPicPr>
        <xdr:cNvPr id="4268" name="Picture 104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44150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314325</xdr:rowOff>
    </xdr:from>
    <xdr:to>
      <xdr:col>0</xdr:col>
      <xdr:colOff>238125</xdr:colOff>
      <xdr:row>47</xdr:row>
      <xdr:rowOff>0</xdr:rowOff>
    </xdr:to>
    <xdr:pic>
      <xdr:nvPicPr>
        <xdr:cNvPr id="4269" name="Picture 107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06400"/>
          <a:ext cx="2381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46</xdr:row>
      <xdr:rowOff>314325</xdr:rowOff>
    </xdr:from>
    <xdr:to>
      <xdr:col>3</xdr:col>
      <xdr:colOff>209550</xdr:colOff>
      <xdr:row>47</xdr:row>
      <xdr:rowOff>0</xdr:rowOff>
    </xdr:to>
    <xdr:pic>
      <xdr:nvPicPr>
        <xdr:cNvPr id="4270" name="Picture 110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6692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46</xdr:row>
      <xdr:rowOff>314325</xdr:rowOff>
    </xdr:from>
    <xdr:to>
      <xdr:col>6</xdr:col>
      <xdr:colOff>209550</xdr:colOff>
      <xdr:row>47</xdr:row>
      <xdr:rowOff>0</xdr:rowOff>
    </xdr:to>
    <xdr:pic>
      <xdr:nvPicPr>
        <xdr:cNvPr id="4271" name="Picture 113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5287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971550</xdr:colOff>
      <xdr:row>46</xdr:row>
      <xdr:rowOff>314325</xdr:rowOff>
    </xdr:from>
    <xdr:to>
      <xdr:col>9</xdr:col>
      <xdr:colOff>200025</xdr:colOff>
      <xdr:row>47</xdr:row>
      <xdr:rowOff>0</xdr:rowOff>
    </xdr:to>
    <xdr:pic>
      <xdr:nvPicPr>
        <xdr:cNvPr id="4272" name="Picture 116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15050" y="13106400"/>
          <a:ext cx="2000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46</xdr:row>
      <xdr:rowOff>314325</xdr:rowOff>
    </xdr:from>
    <xdr:to>
      <xdr:col>14</xdr:col>
      <xdr:colOff>209550</xdr:colOff>
      <xdr:row>47</xdr:row>
      <xdr:rowOff>0</xdr:rowOff>
    </xdr:to>
    <xdr:pic>
      <xdr:nvPicPr>
        <xdr:cNvPr id="4273" name="Picture 119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44150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314325</xdr:rowOff>
    </xdr:from>
    <xdr:to>
      <xdr:col>0</xdr:col>
      <xdr:colOff>238125</xdr:colOff>
      <xdr:row>47</xdr:row>
      <xdr:rowOff>0</xdr:rowOff>
    </xdr:to>
    <xdr:pic>
      <xdr:nvPicPr>
        <xdr:cNvPr id="4274" name="Picture 122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06400"/>
          <a:ext cx="2381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46</xdr:row>
      <xdr:rowOff>314325</xdr:rowOff>
    </xdr:from>
    <xdr:to>
      <xdr:col>3</xdr:col>
      <xdr:colOff>209550</xdr:colOff>
      <xdr:row>47</xdr:row>
      <xdr:rowOff>0</xdr:rowOff>
    </xdr:to>
    <xdr:pic>
      <xdr:nvPicPr>
        <xdr:cNvPr id="4275" name="Picture 125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6692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46</xdr:row>
      <xdr:rowOff>314325</xdr:rowOff>
    </xdr:from>
    <xdr:to>
      <xdr:col>6</xdr:col>
      <xdr:colOff>209550</xdr:colOff>
      <xdr:row>47</xdr:row>
      <xdr:rowOff>0</xdr:rowOff>
    </xdr:to>
    <xdr:pic>
      <xdr:nvPicPr>
        <xdr:cNvPr id="4276" name="Picture 128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5287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971550</xdr:colOff>
      <xdr:row>46</xdr:row>
      <xdr:rowOff>314325</xdr:rowOff>
    </xdr:from>
    <xdr:to>
      <xdr:col>9</xdr:col>
      <xdr:colOff>200025</xdr:colOff>
      <xdr:row>47</xdr:row>
      <xdr:rowOff>0</xdr:rowOff>
    </xdr:to>
    <xdr:pic>
      <xdr:nvPicPr>
        <xdr:cNvPr id="4277" name="Picture 131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15050" y="13106400"/>
          <a:ext cx="2000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46</xdr:row>
      <xdr:rowOff>314325</xdr:rowOff>
    </xdr:from>
    <xdr:to>
      <xdr:col>14</xdr:col>
      <xdr:colOff>209550</xdr:colOff>
      <xdr:row>47</xdr:row>
      <xdr:rowOff>0</xdr:rowOff>
    </xdr:to>
    <xdr:pic>
      <xdr:nvPicPr>
        <xdr:cNvPr id="4278" name="Picture 134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44150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314325</xdr:rowOff>
    </xdr:from>
    <xdr:to>
      <xdr:col>0</xdr:col>
      <xdr:colOff>238125</xdr:colOff>
      <xdr:row>47</xdr:row>
      <xdr:rowOff>0</xdr:rowOff>
    </xdr:to>
    <xdr:pic>
      <xdr:nvPicPr>
        <xdr:cNvPr id="4279" name="Picture 137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06400"/>
          <a:ext cx="2381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314325</xdr:rowOff>
    </xdr:from>
    <xdr:to>
      <xdr:col>0</xdr:col>
      <xdr:colOff>238125</xdr:colOff>
      <xdr:row>47</xdr:row>
      <xdr:rowOff>0</xdr:rowOff>
    </xdr:to>
    <xdr:pic>
      <xdr:nvPicPr>
        <xdr:cNvPr id="4280" name="Picture 140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06400"/>
          <a:ext cx="2381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314325</xdr:rowOff>
    </xdr:from>
    <xdr:to>
      <xdr:col>0</xdr:col>
      <xdr:colOff>238125</xdr:colOff>
      <xdr:row>47</xdr:row>
      <xdr:rowOff>0</xdr:rowOff>
    </xdr:to>
    <xdr:pic>
      <xdr:nvPicPr>
        <xdr:cNvPr id="4281" name="Picture 143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06400"/>
          <a:ext cx="2381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46</xdr:row>
      <xdr:rowOff>314325</xdr:rowOff>
    </xdr:from>
    <xdr:to>
      <xdr:col>3</xdr:col>
      <xdr:colOff>209550</xdr:colOff>
      <xdr:row>47</xdr:row>
      <xdr:rowOff>0</xdr:rowOff>
    </xdr:to>
    <xdr:pic>
      <xdr:nvPicPr>
        <xdr:cNvPr id="4282" name="Picture 146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6692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46</xdr:row>
      <xdr:rowOff>314325</xdr:rowOff>
    </xdr:from>
    <xdr:to>
      <xdr:col>6</xdr:col>
      <xdr:colOff>209550</xdr:colOff>
      <xdr:row>47</xdr:row>
      <xdr:rowOff>0</xdr:rowOff>
    </xdr:to>
    <xdr:pic>
      <xdr:nvPicPr>
        <xdr:cNvPr id="4283" name="Picture 149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5287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971550</xdr:colOff>
      <xdr:row>46</xdr:row>
      <xdr:rowOff>314325</xdr:rowOff>
    </xdr:from>
    <xdr:to>
      <xdr:col>9</xdr:col>
      <xdr:colOff>200025</xdr:colOff>
      <xdr:row>47</xdr:row>
      <xdr:rowOff>0</xdr:rowOff>
    </xdr:to>
    <xdr:pic>
      <xdr:nvPicPr>
        <xdr:cNvPr id="4284" name="Picture 152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15050" y="13106400"/>
          <a:ext cx="2000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46</xdr:row>
      <xdr:rowOff>314325</xdr:rowOff>
    </xdr:from>
    <xdr:to>
      <xdr:col>14</xdr:col>
      <xdr:colOff>209550</xdr:colOff>
      <xdr:row>47</xdr:row>
      <xdr:rowOff>0</xdr:rowOff>
    </xdr:to>
    <xdr:pic>
      <xdr:nvPicPr>
        <xdr:cNvPr id="4285" name="Picture 155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44150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314325</xdr:rowOff>
    </xdr:from>
    <xdr:to>
      <xdr:col>0</xdr:col>
      <xdr:colOff>238125</xdr:colOff>
      <xdr:row>47</xdr:row>
      <xdr:rowOff>0</xdr:rowOff>
    </xdr:to>
    <xdr:pic>
      <xdr:nvPicPr>
        <xdr:cNvPr id="4286" name="Picture 158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06400"/>
          <a:ext cx="2381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46</xdr:row>
      <xdr:rowOff>314325</xdr:rowOff>
    </xdr:from>
    <xdr:to>
      <xdr:col>3</xdr:col>
      <xdr:colOff>209550</xdr:colOff>
      <xdr:row>47</xdr:row>
      <xdr:rowOff>0</xdr:rowOff>
    </xdr:to>
    <xdr:pic>
      <xdr:nvPicPr>
        <xdr:cNvPr id="4287" name="Picture 161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6692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46</xdr:row>
      <xdr:rowOff>314325</xdr:rowOff>
    </xdr:from>
    <xdr:to>
      <xdr:col>6</xdr:col>
      <xdr:colOff>209550</xdr:colOff>
      <xdr:row>47</xdr:row>
      <xdr:rowOff>0</xdr:rowOff>
    </xdr:to>
    <xdr:pic>
      <xdr:nvPicPr>
        <xdr:cNvPr id="4288" name="Picture 164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5287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971550</xdr:colOff>
      <xdr:row>46</xdr:row>
      <xdr:rowOff>314325</xdr:rowOff>
    </xdr:from>
    <xdr:to>
      <xdr:col>9</xdr:col>
      <xdr:colOff>200025</xdr:colOff>
      <xdr:row>47</xdr:row>
      <xdr:rowOff>0</xdr:rowOff>
    </xdr:to>
    <xdr:pic>
      <xdr:nvPicPr>
        <xdr:cNvPr id="4289" name="Picture 167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15050" y="13106400"/>
          <a:ext cx="2000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46</xdr:row>
      <xdr:rowOff>314325</xdr:rowOff>
    </xdr:from>
    <xdr:to>
      <xdr:col>14</xdr:col>
      <xdr:colOff>209550</xdr:colOff>
      <xdr:row>47</xdr:row>
      <xdr:rowOff>0</xdr:rowOff>
    </xdr:to>
    <xdr:pic>
      <xdr:nvPicPr>
        <xdr:cNvPr id="4290" name="Picture 170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44150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314325</xdr:rowOff>
    </xdr:from>
    <xdr:to>
      <xdr:col>0</xdr:col>
      <xdr:colOff>238125</xdr:colOff>
      <xdr:row>47</xdr:row>
      <xdr:rowOff>0</xdr:rowOff>
    </xdr:to>
    <xdr:pic>
      <xdr:nvPicPr>
        <xdr:cNvPr id="4291" name="Picture 173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06400"/>
          <a:ext cx="2381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46</xdr:row>
      <xdr:rowOff>314325</xdr:rowOff>
    </xdr:from>
    <xdr:to>
      <xdr:col>3</xdr:col>
      <xdr:colOff>209550</xdr:colOff>
      <xdr:row>47</xdr:row>
      <xdr:rowOff>0</xdr:rowOff>
    </xdr:to>
    <xdr:pic>
      <xdr:nvPicPr>
        <xdr:cNvPr id="4292" name="Picture 176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6692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46</xdr:row>
      <xdr:rowOff>314325</xdr:rowOff>
    </xdr:from>
    <xdr:to>
      <xdr:col>6</xdr:col>
      <xdr:colOff>209550</xdr:colOff>
      <xdr:row>47</xdr:row>
      <xdr:rowOff>0</xdr:rowOff>
    </xdr:to>
    <xdr:pic>
      <xdr:nvPicPr>
        <xdr:cNvPr id="4293" name="Picture 179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5287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971550</xdr:colOff>
      <xdr:row>46</xdr:row>
      <xdr:rowOff>314325</xdr:rowOff>
    </xdr:from>
    <xdr:to>
      <xdr:col>9</xdr:col>
      <xdr:colOff>200025</xdr:colOff>
      <xdr:row>47</xdr:row>
      <xdr:rowOff>0</xdr:rowOff>
    </xdr:to>
    <xdr:pic>
      <xdr:nvPicPr>
        <xdr:cNvPr id="4294" name="Picture 182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15050" y="13106400"/>
          <a:ext cx="2000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46</xdr:row>
      <xdr:rowOff>314325</xdr:rowOff>
    </xdr:from>
    <xdr:to>
      <xdr:col>14</xdr:col>
      <xdr:colOff>209550</xdr:colOff>
      <xdr:row>47</xdr:row>
      <xdr:rowOff>0</xdr:rowOff>
    </xdr:to>
    <xdr:pic>
      <xdr:nvPicPr>
        <xdr:cNvPr id="4295" name="Picture 185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44150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46</xdr:row>
      <xdr:rowOff>314325</xdr:rowOff>
    </xdr:from>
    <xdr:to>
      <xdr:col>3</xdr:col>
      <xdr:colOff>209550</xdr:colOff>
      <xdr:row>47</xdr:row>
      <xdr:rowOff>0</xdr:rowOff>
    </xdr:to>
    <xdr:pic>
      <xdr:nvPicPr>
        <xdr:cNvPr id="4296" name="Picture 197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6692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46</xdr:row>
      <xdr:rowOff>314325</xdr:rowOff>
    </xdr:from>
    <xdr:to>
      <xdr:col>6</xdr:col>
      <xdr:colOff>209550</xdr:colOff>
      <xdr:row>47</xdr:row>
      <xdr:rowOff>0</xdr:rowOff>
    </xdr:to>
    <xdr:pic>
      <xdr:nvPicPr>
        <xdr:cNvPr id="4297" name="Picture 200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5287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971550</xdr:colOff>
      <xdr:row>46</xdr:row>
      <xdr:rowOff>314325</xdr:rowOff>
    </xdr:from>
    <xdr:to>
      <xdr:col>9</xdr:col>
      <xdr:colOff>200025</xdr:colOff>
      <xdr:row>47</xdr:row>
      <xdr:rowOff>0</xdr:rowOff>
    </xdr:to>
    <xdr:pic>
      <xdr:nvPicPr>
        <xdr:cNvPr id="4298" name="Picture 203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15050" y="13106400"/>
          <a:ext cx="2000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46</xdr:row>
      <xdr:rowOff>314325</xdr:rowOff>
    </xdr:from>
    <xdr:to>
      <xdr:col>14</xdr:col>
      <xdr:colOff>209550</xdr:colOff>
      <xdr:row>47</xdr:row>
      <xdr:rowOff>0</xdr:rowOff>
    </xdr:to>
    <xdr:pic>
      <xdr:nvPicPr>
        <xdr:cNvPr id="4299" name="Picture 206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44150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46</xdr:row>
      <xdr:rowOff>314325</xdr:rowOff>
    </xdr:from>
    <xdr:to>
      <xdr:col>3</xdr:col>
      <xdr:colOff>209550</xdr:colOff>
      <xdr:row>47</xdr:row>
      <xdr:rowOff>0</xdr:rowOff>
    </xdr:to>
    <xdr:pic>
      <xdr:nvPicPr>
        <xdr:cNvPr id="4300" name="Picture 212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06692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46</xdr:row>
      <xdr:rowOff>314325</xdr:rowOff>
    </xdr:from>
    <xdr:to>
      <xdr:col>6</xdr:col>
      <xdr:colOff>209550</xdr:colOff>
      <xdr:row>47</xdr:row>
      <xdr:rowOff>0</xdr:rowOff>
    </xdr:to>
    <xdr:pic>
      <xdr:nvPicPr>
        <xdr:cNvPr id="4301" name="Picture 215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52875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971550</xdr:colOff>
      <xdr:row>46</xdr:row>
      <xdr:rowOff>314325</xdr:rowOff>
    </xdr:from>
    <xdr:to>
      <xdr:col>9</xdr:col>
      <xdr:colOff>200025</xdr:colOff>
      <xdr:row>47</xdr:row>
      <xdr:rowOff>0</xdr:rowOff>
    </xdr:to>
    <xdr:pic>
      <xdr:nvPicPr>
        <xdr:cNvPr id="4302" name="Picture 218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115050" y="13106400"/>
          <a:ext cx="200025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46</xdr:row>
      <xdr:rowOff>314325</xdr:rowOff>
    </xdr:from>
    <xdr:to>
      <xdr:col>14</xdr:col>
      <xdr:colOff>209550</xdr:colOff>
      <xdr:row>47</xdr:row>
      <xdr:rowOff>0</xdr:rowOff>
    </xdr:to>
    <xdr:pic>
      <xdr:nvPicPr>
        <xdr:cNvPr id="4303" name="Picture 221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344150" y="13106400"/>
          <a:ext cx="209550" cy="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17</xdr:row>
      <xdr:rowOff>0</xdr:rowOff>
    </xdr:from>
    <xdr:to>
      <xdr:col>4</xdr:col>
      <xdr:colOff>466725</xdr:colOff>
      <xdr:row>20</xdr:row>
      <xdr:rowOff>152400</xdr:rowOff>
    </xdr:to>
    <xdr:pic>
      <xdr:nvPicPr>
        <xdr:cNvPr id="4304" name="Picture 2715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05050" y="481012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228600</xdr:colOff>
      <xdr:row>32</xdr:row>
      <xdr:rowOff>38100</xdr:rowOff>
    </xdr:from>
    <xdr:to>
      <xdr:col>4</xdr:col>
      <xdr:colOff>561975</xdr:colOff>
      <xdr:row>35</xdr:row>
      <xdr:rowOff>295275</xdr:rowOff>
    </xdr:to>
    <xdr:pic>
      <xdr:nvPicPr>
        <xdr:cNvPr id="4305" name="Picture 3068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95525" y="8839200"/>
          <a:ext cx="962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46</xdr:row>
      <xdr:rowOff>276225</xdr:rowOff>
    </xdr:from>
    <xdr:to>
      <xdr:col>4</xdr:col>
      <xdr:colOff>504825</xdr:colOff>
      <xdr:row>49</xdr:row>
      <xdr:rowOff>361950</xdr:rowOff>
    </xdr:to>
    <xdr:pic>
      <xdr:nvPicPr>
        <xdr:cNvPr id="4306" name="Picture 3070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86000" y="13068300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60</xdr:row>
      <xdr:rowOff>85725</xdr:rowOff>
    </xdr:from>
    <xdr:to>
      <xdr:col>4</xdr:col>
      <xdr:colOff>552450</xdr:colOff>
      <xdr:row>63</xdr:row>
      <xdr:rowOff>361950</xdr:rowOff>
    </xdr:to>
    <xdr:pic>
      <xdr:nvPicPr>
        <xdr:cNvPr id="4307" name="Picture 3072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57425" y="1686877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74</xdr:row>
      <xdr:rowOff>142875</xdr:rowOff>
    </xdr:from>
    <xdr:to>
      <xdr:col>4</xdr:col>
      <xdr:colOff>495300</xdr:colOff>
      <xdr:row>77</xdr:row>
      <xdr:rowOff>371475</xdr:rowOff>
    </xdr:to>
    <xdr:pic>
      <xdr:nvPicPr>
        <xdr:cNvPr id="4308" name="Picture 3074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47900" y="20793075"/>
          <a:ext cx="942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88</xdr:row>
      <xdr:rowOff>38100</xdr:rowOff>
    </xdr:from>
    <xdr:to>
      <xdr:col>4</xdr:col>
      <xdr:colOff>466725</xdr:colOff>
      <xdr:row>91</xdr:row>
      <xdr:rowOff>304800</xdr:rowOff>
    </xdr:to>
    <xdr:pic>
      <xdr:nvPicPr>
        <xdr:cNvPr id="4309" name="Picture 3076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90750" y="24555450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619125</xdr:colOff>
      <xdr:row>101</xdr:row>
      <xdr:rowOff>142875</xdr:rowOff>
    </xdr:from>
    <xdr:to>
      <xdr:col>4</xdr:col>
      <xdr:colOff>304800</xdr:colOff>
      <xdr:row>105</xdr:row>
      <xdr:rowOff>247650</xdr:rowOff>
    </xdr:to>
    <xdr:pic>
      <xdr:nvPicPr>
        <xdr:cNvPr id="4310" name="Picture 3078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57400" y="28184475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116</xdr:row>
      <xdr:rowOff>95250</xdr:rowOff>
    </xdr:from>
    <xdr:to>
      <xdr:col>4</xdr:col>
      <xdr:colOff>257175</xdr:colOff>
      <xdr:row>119</xdr:row>
      <xdr:rowOff>352425</xdr:rowOff>
    </xdr:to>
    <xdr:pic>
      <xdr:nvPicPr>
        <xdr:cNvPr id="4311" name="Picture 3080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90725" y="31984950"/>
          <a:ext cx="962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457200</xdr:colOff>
      <xdr:row>130</xdr:row>
      <xdr:rowOff>95250</xdr:rowOff>
    </xdr:from>
    <xdr:to>
      <xdr:col>4</xdr:col>
      <xdr:colOff>95250</xdr:colOff>
      <xdr:row>133</xdr:row>
      <xdr:rowOff>352425</xdr:rowOff>
    </xdr:to>
    <xdr:pic>
      <xdr:nvPicPr>
        <xdr:cNvPr id="4312" name="Picture 3082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895475" y="35842575"/>
          <a:ext cx="895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495300</xdr:colOff>
      <xdr:row>146</xdr:row>
      <xdr:rowOff>9525</xdr:rowOff>
    </xdr:from>
    <xdr:to>
      <xdr:col>4</xdr:col>
      <xdr:colOff>171450</xdr:colOff>
      <xdr:row>149</xdr:row>
      <xdr:rowOff>266700</xdr:rowOff>
    </xdr:to>
    <xdr:pic>
      <xdr:nvPicPr>
        <xdr:cNvPr id="4313" name="Picture 3084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33575" y="39957375"/>
          <a:ext cx="9334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533400</xdr:colOff>
      <xdr:row>160</xdr:row>
      <xdr:rowOff>114300</xdr:rowOff>
    </xdr:from>
    <xdr:to>
      <xdr:col>4</xdr:col>
      <xdr:colOff>209550</xdr:colOff>
      <xdr:row>164</xdr:row>
      <xdr:rowOff>19050</xdr:rowOff>
    </xdr:to>
    <xdr:pic>
      <xdr:nvPicPr>
        <xdr:cNvPr id="4314" name="Picture 3086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71675" y="43748325"/>
          <a:ext cx="933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H173"/>
  <sheetViews>
    <sheetView tabSelected="1" topLeftCell="C167" zoomScaleNormal="100" workbookViewId="0">
      <selection activeCell="M176" sqref="M176"/>
    </sheetView>
  </sheetViews>
  <sheetFormatPr defaultRowHeight="12.75" x14ac:dyDescent="0.2"/>
  <cols>
    <col min="1" max="1" width="12.140625" customWidth="1"/>
    <col min="2" max="8" width="9.42578125" customWidth="1"/>
    <col min="9" max="9" width="13.5703125" customWidth="1"/>
    <col min="10" max="10" width="13.7109375" customWidth="1"/>
    <col min="11" max="11" width="12" customWidth="1"/>
    <col min="12" max="12" width="12.5703125" customWidth="1"/>
    <col min="13" max="13" width="12.7109375" customWidth="1"/>
    <col min="14" max="14" width="12.42578125" customWidth="1"/>
    <col min="15" max="15" width="11.5703125" customWidth="1"/>
    <col min="16" max="16" width="11" customWidth="1"/>
    <col min="17" max="17" width="11.42578125" customWidth="1"/>
    <col min="18" max="18" width="10.85546875" customWidth="1"/>
    <col min="19" max="19" width="11.7109375" customWidth="1"/>
    <col min="20" max="20" width="10.28515625" customWidth="1"/>
    <col min="21" max="21" width="10.85546875" customWidth="1"/>
    <col min="22" max="22" width="9.28515625" customWidth="1"/>
    <col min="24" max="24" width="9" customWidth="1"/>
    <col min="25" max="25" width="9.28515625" customWidth="1"/>
    <col min="26" max="26" width="9.140625" customWidth="1"/>
    <col min="27" max="27" width="10.7109375" customWidth="1"/>
    <col min="28" max="28" width="8.7109375" customWidth="1"/>
    <col min="29" max="29" width="9.5703125" customWidth="1"/>
    <col min="30" max="30" width="8.28515625" customWidth="1"/>
    <col min="31" max="31" width="8.42578125" customWidth="1"/>
    <col min="32" max="32" width="8.85546875" customWidth="1"/>
    <col min="33" max="33" width="10.42578125" customWidth="1"/>
    <col min="34" max="34" width="10" customWidth="1"/>
  </cols>
  <sheetData>
    <row r="1" spans="1:34" x14ac:dyDescent="0.2">
      <c r="A1" s="1"/>
      <c r="B1" s="2"/>
      <c r="C1" s="2"/>
      <c r="D1" s="3"/>
      <c r="E1" s="2"/>
      <c r="F1" s="2"/>
      <c r="G1" s="3"/>
      <c r="H1" s="4"/>
      <c r="I1" s="3"/>
      <c r="J1" s="3"/>
      <c r="K1" s="3"/>
      <c r="L1" s="3"/>
      <c r="M1" s="3"/>
      <c r="N1" s="3"/>
      <c r="O1" s="3"/>
      <c r="P1" s="3"/>
    </row>
    <row r="2" spans="1:34" ht="24.75" x14ac:dyDescent="0.3">
      <c r="A2" s="5" t="s">
        <v>0</v>
      </c>
      <c r="B2" s="2"/>
      <c r="C2" s="2"/>
      <c r="D2" s="3"/>
      <c r="E2" s="2"/>
      <c r="F2" s="2"/>
      <c r="G2" s="3"/>
      <c r="H2" s="4"/>
      <c r="I2" s="3"/>
      <c r="J2" s="3"/>
      <c r="K2" s="3"/>
      <c r="L2" s="3"/>
      <c r="M2" s="3"/>
      <c r="N2" s="3"/>
      <c r="O2" s="3"/>
      <c r="P2" s="3"/>
    </row>
    <row r="3" spans="1:34" ht="27.75" customHeight="1" x14ac:dyDescent="0.3">
      <c r="A3" s="5" t="s">
        <v>1</v>
      </c>
      <c r="J3" s="6"/>
    </row>
    <row r="4" spans="1:34" x14ac:dyDescent="0.2">
      <c r="A4" s="7"/>
    </row>
    <row r="5" spans="1:34" ht="9" customHeight="1" x14ac:dyDescent="0.2">
      <c r="A5" s="7"/>
    </row>
    <row r="6" spans="1:34" ht="49.5" customHeight="1" thickBot="1" x14ac:dyDescent="0.3">
      <c r="A6" s="18" t="s">
        <v>2</v>
      </c>
      <c r="B6" s="122" t="s">
        <v>3</v>
      </c>
      <c r="C6" s="122"/>
      <c r="D6" s="122"/>
      <c r="E6" s="122" t="s">
        <v>4</v>
      </c>
      <c r="F6" s="122"/>
      <c r="G6" s="122"/>
      <c r="H6" s="19"/>
      <c r="I6" s="20" t="s">
        <v>118</v>
      </c>
      <c r="J6" s="20" t="s">
        <v>80</v>
      </c>
      <c r="K6" s="20" t="s">
        <v>82</v>
      </c>
      <c r="L6" s="20" t="s">
        <v>94</v>
      </c>
      <c r="M6" s="123" t="s">
        <v>20</v>
      </c>
      <c r="N6" s="117" t="s">
        <v>5</v>
      </c>
      <c r="O6" s="117" t="s">
        <v>6</v>
      </c>
      <c r="P6" s="19"/>
      <c r="Q6" s="135" t="s">
        <v>97</v>
      </c>
      <c r="R6" s="136"/>
      <c r="S6" s="136"/>
      <c r="T6" s="136"/>
      <c r="U6" s="134" t="s">
        <v>11</v>
      </c>
      <c r="V6" s="129" t="s">
        <v>98</v>
      </c>
      <c r="W6" s="129"/>
      <c r="X6" s="129"/>
      <c r="Y6" s="129"/>
      <c r="Z6" s="130"/>
      <c r="AA6" s="130"/>
      <c r="AB6" s="130"/>
      <c r="AC6" s="130"/>
      <c r="AD6" s="130"/>
      <c r="AE6" s="130"/>
      <c r="AF6" s="130"/>
      <c r="AG6" s="131" t="s">
        <v>11</v>
      </c>
      <c r="AH6" s="133" t="s">
        <v>105</v>
      </c>
    </row>
    <row r="7" spans="1:34" ht="45" customHeight="1" x14ac:dyDescent="0.35">
      <c r="A7" s="21"/>
      <c r="B7" s="22" t="s">
        <v>7</v>
      </c>
      <c r="C7" s="22" t="s">
        <v>8</v>
      </c>
      <c r="D7" s="22" t="s">
        <v>9</v>
      </c>
      <c r="E7" s="22" t="s">
        <v>7</v>
      </c>
      <c r="F7" s="22" t="s">
        <v>8</v>
      </c>
      <c r="G7" s="22" t="s">
        <v>9</v>
      </c>
      <c r="H7" s="22" t="s">
        <v>10</v>
      </c>
      <c r="I7" s="23"/>
      <c r="J7" s="23"/>
      <c r="K7" s="23"/>
      <c r="L7" s="23"/>
      <c r="M7" s="124"/>
      <c r="N7" s="117"/>
      <c r="O7" s="117"/>
      <c r="P7" s="22" t="s">
        <v>11</v>
      </c>
      <c r="Q7" s="77" t="s">
        <v>118</v>
      </c>
      <c r="R7" s="78" t="s">
        <v>80</v>
      </c>
      <c r="S7" s="78" t="s">
        <v>82</v>
      </c>
      <c r="T7" s="79" t="s">
        <v>94</v>
      </c>
      <c r="U7" s="131"/>
      <c r="V7" s="80" t="s">
        <v>112</v>
      </c>
      <c r="W7" s="81" t="s">
        <v>113</v>
      </c>
      <c r="X7" s="81" t="s">
        <v>114</v>
      </c>
      <c r="Y7" s="81" t="s">
        <v>115</v>
      </c>
      <c r="Z7" s="82" t="s">
        <v>116</v>
      </c>
      <c r="AA7" s="80" t="s">
        <v>99</v>
      </c>
      <c r="AB7" s="81" t="s">
        <v>100</v>
      </c>
      <c r="AC7" s="81" t="s">
        <v>101</v>
      </c>
      <c r="AD7" s="82" t="s">
        <v>102</v>
      </c>
      <c r="AE7" s="92" t="s">
        <v>103</v>
      </c>
      <c r="AF7" s="92" t="s">
        <v>104</v>
      </c>
      <c r="AG7" s="132"/>
      <c r="AH7" s="133"/>
    </row>
    <row r="8" spans="1:34" x14ac:dyDescent="0.2">
      <c r="A8" s="24">
        <v>1</v>
      </c>
      <c r="B8" s="25">
        <v>503</v>
      </c>
      <c r="C8" s="26">
        <v>534</v>
      </c>
      <c r="D8" s="27">
        <f>SUM(B8:C8)</f>
        <v>1037</v>
      </c>
      <c r="E8" s="25">
        <v>146</v>
      </c>
      <c r="F8" s="26">
        <v>126</v>
      </c>
      <c r="G8" s="27">
        <f t="shared" ref="G8:G10" si="0">SUM(E8:F8)</f>
        <v>272</v>
      </c>
      <c r="H8" s="28">
        <f>G8*100/D8</f>
        <v>26.229508196721312</v>
      </c>
      <c r="I8" s="29">
        <v>128</v>
      </c>
      <c r="J8" s="29">
        <v>124</v>
      </c>
      <c r="K8" s="29">
        <v>0</v>
      </c>
      <c r="L8" s="29">
        <v>15</v>
      </c>
      <c r="M8" s="29">
        <f t="shared" ref="M8:M10" si="1">SUM(I8:L8)</f>
        <v>267</v>
      </c>
      <c r="N8" s="30">
        <v>2</v>
      </c>
      <c r="O8" s="30">
        <v>3</v>
      </c>
      <c r="P8" s="31">
        <f>SUM(M8:O8)</f>
        <v>272</v>
      </c>
      <c r="Q8" s="29">
        <v>7</v>
      </c>
      <c r="R8" s="29">
        <v>8</v>
      </c>
      <c r="S8" s="29">
        <v>0</v>
      </c>
      <c r="T8" s="29">
        <v>0</v>
      </c>
      <c r="U8" s="70">
        <f>SUM(Q8:T8)</f>
        <v>15</v>
      </c>
      <c r="V8" s="83">
        <v>2</v>
      </c>
      <c r="W8" s="29">
        <v>6</v>
      </c>
      <c r="X8" s="29">
        <v>4</v>
      </c>
      <c r="Y8" s="29">
        <v>7</v>
      </c>
      <c r="Z8" s="84">
        <v>102</v>
      </c>
      <c r="AA8" s="83">
        <v>4</v>
      </c>
      <c r="AB8" s="29">
        <v>16</v>
      </c>
      <c r="AC8" s="29">
        <v>78</v>
      </c>
      <c r="AD8" s="84">
        <v>19</v>
      </c>
      <c r="AE8" s="93">
        <v>0</v>
      </c>
      <c r="AF8" s="93">
        <v>14</v>
      </c>
      <c r="AG8" s="97">
        <f>SUM(V8:AF8)</f>
        <v>252</v>
      </c>
      <c r="AH8" s="73">
        <f>U8+AG8</f>
        <v>267</v>
      </c>
    </row>
    <row r="9" spans="1:34" x14ac:dyDescent="0.2">
      <c r="A9" s="24">
        <v>2</v>
      </c>
      <c r="B9" s="32">
        <v>492</v>
      </c>
      <c r="C9" s="33">
        <v>487</v>
      </c>
      <c r="D9" s="27">
        <f>B9+C9</f>
        <v>979</v>
      </c>
      <c r="E9" s="32">
        <v>174</v>
      </c>
      <c r="F9" s="33">
        <v>156</v>
      </c>
      <c r="G9" s="27">
        <f t="shared" si="0"/>
        <v>330</v>
      </c>
      <c r="H9" s="28">
        <f>G9*100/D9</f>
        <v>33.707865168539328</v>
      </c>
      <c r="I9" s="29">
        <v>169</v>
      </c>
      <c r="J9" s="29">
        <v>145</v>
      </c>
      <c r="K9" s="29">
        <v>2</v>
      </c>
      <c r="L9" s="29">
        <v>7</v>
      </c>
      <c r="M9" s="29">
        <f t="shared" si="1"/>
        <v>323</v>
      </c>
      <c r="N9" s="30">
        <v>7</v>
      </c>
      <c r="O9" s="30">
        <v>0</v>
      </c>
      <c r="P9" s="31">
        <f t="shared" ref="P9:P10" si="2">SUM(M9:O9)</f>
        <v>330</v>
      </c>
      <c r="Q9" s="29">
        <v>8</v>
      </c>
      <c r="R9" s="29">
        <v>16</v>
      </c>
      <c r="S9" s="29">
        <v>0</v>
      </c>
      <c r="T9" s="29">
        <v>1</v>
      </c>
      <c r="U9" s="70">
        <f t="shared" ref="U9:U10" si="3">SUM(Q9:T9)</f>
        <v>25</v>
      </c>
      <c r="V9" s="83">
        <v>2</v>
      </c>
      <c r="W9" s="29">
        <v>10</v>
      </c>
      <c r="X9" s="29">
        <v>4</v>
      </c>
      <c r="Y9" s="29">
        <v>9</v>
      </c>
      <c r="Z9" s="84">
        <v>136</v>
      </c>
      <c r="AA9" s="83">
        <v>2</v>
      </c>
      <c r="AB9" s="29">
        <v>24</v>
      </c>
      <c r="AC9" s="29">
        <v>83</v>
      </c>
      <c r="AD9" s="84">
        <v>20</v>
      </c>
      <c r="AE9" s="93">
        <v>2</v>
      </c>
      <c r="AF9" s="93">
        <v>6</v>
      </c>
      <c r="AG9" s="97">
        <f t="shared" ref="AG9:AG10" si="4">SUM(V9:AF9)</f>
        <v>298</v>
      </c>
      <c r="AH9" s="73">
        <f t="shared" ref="AH9:AH10" si="5">U9+AG9</f>
        <v>323</v>
      </c>
    </row>
    <row r="10" spans="1:34" x14ac:dyDescent="0.2">
      <c r="A10" s="24">
        <v>3</v>
      </c>
      <c r="B10" s="32">
        <v>421</v>
      </c>
      <c r="C10" s="33">
        <v>413</v>
      </c>
      <c r="D10" s="27">
        <f t="shared" ref="D10" si="6">SUM(B10:C10)</f>
        <v>834</v>
      </c>
      <c r="E10" s="32">
        <v>149</v>
      </c>
      <c r="F10" s="33">
        <v>139</v>
      </c>
      <c r="G10" s="27">
        <f t="shared" si="0"/>
        <v>288</v>
      </c>
      <c r="H10" s="28">
        <f t="shared" ref="H10:H11" si="7">G10*100/D10</f>
        <v>34.532374100719423</v>
      </c>
      <c r="I10" s="29">
        <v>138</v>
      </c>
      <c r="J10" s="29">
        <v>153</v>
      </c>
      <c r="K10" s="29">
        <v>5</v>
      </c>
      <c r="L10" s="29">
        <v>11</v>
      </c>
      <c r="M10" s="29">
        <f t="shared" si="1"/>
        <v>307</v>
      </c>
      <c r="N10" s="30">
        <v>8</v>
      </c>
      <c r="O10" s="30">
        <v>0</v>
      </c>
      <c r="P10" s="31">
        <f t="shared" si="2"/>
        <v>315</v>
      </c>
      <c r="Q10" s="29">
        <v>12</v>
      </c>
      <c r="R10" s="29">
        <v>11</v>
      </c>
      <c r="S10" s="29">
        <v>0</v>
      </c>
      <c r="T10" s="29">
        <v>4</v>
      </c>
      <c r="U10" s="70">
        <f t="shared" si="3"/>
        <v>27</v>
      </c>
      <c r="V10" s="83">
        <v>2</v>
      </c>
      <c r="W10" s="29">
        <v>9</v>
      </c>
      <c r="X10" s="29">
        <v>7</v>
      </c>
      <c r="Y10" s="29">
        <v>9</v>
      </c>
      <c r="Z10" s="84">
        <v>86</v>
      </c>
      <c r="AA10" s="83">
        <v>12</v>
      </c>
      <c r="AB10" s="29">
        <v>12</v>
      </c>
      <c r="AC10" s="29">
        <v>89</v>
      </c>
      <c r="AD10" s="84">
        <v>19</v>
      </c>
      <c r="AE10" s="93">
        <v>5</v>
      </c>
      <c r="AF10" s="93">
        <v>3</v>
      </c>
      <c r="AG10" s="97">
        <f t="shared" si="4"/>
        <v>253</v>
      </c>
      <c r="AH10" s="73">
        <f t="shared" si="5"/>
        <v>280</v>
      </c>
    </row>
    <row r="11" spans="1:34" ht="18" x14ac:dyDescent="0.25">
      <c r="A11" s="37" t="s">
        <v>12</v>
      </c>
      <c r="B11" s="38">
        <v>1416</v>
      </c>
      <c r="C11" s="38">
        <f>SUM(C8:C10)</f>
        <v>1434</v>
      </c>
      <c r="D11" s="38">
        <f>SUM(D8:D10)</f>
        <v>2850</v>
      </c>
      <c r="E11" s="38">
        <f>SUM(E8:E10)</f>
        <v>469</v>
      </c>
      <c r="F11" s="38">
        <f>SUM(F8:F10)</f>
        <v>421</v>
      </c>
      <c r="G11" s="38">
        <f>SUM(G8:G10)</f>
        <v>890</v>
      </c>
      <c r="H11" s="39">
        <f t="shared" si="7"/>
        <v>31.228070175438596</v>
      </c>
      <c r="I11" s="40">
        <f>SUM(I8:I10)</f>
        <v>435</v>
      </c>
      <c r="J11" s="40">
        <f>SUM(J8:J10)</f>
        <v>422</v>
      </c>
      <c r="K11" s="40">
        <f>SUM(K8:K10)</f>
        <v>7</v>
      </c>
      <c r="L11" s="40">
        <f>SUM(L8:L10)</f>
        <v>33</v>
      </c>
      <c r="M11" s="53">
        <f>SUM(M8:M10)</f>
        <v>897</v>
      </c>
      <c r="N11" s="38">
        <v>8</v>
      </c>
      <c r="O11" s="38">
        <f>SUM(O8:O10)</f>
        <v>3</v>
      </c>
      <c r="P11" s="41">
        <f>SUM(P8:P10)</f>
        <v>917</v>
      </c>
      <c r="Q11" s="40">
        <v>12</v>
      </c>
      <c r="R11" s="40">
        <v>11</v>
      </c>
      <c r="S11" s="40">
        <f>SUM(S8:S10)</f>
        <v>0</v>
      </c>
      <c r="T11" s="40">
        <v>4</v>
      </c>
      <c r="U11" s="62">
        <f>SUM(U8:U10)</f>
        <v>67</v>
      </c>
      <c r="V11" s="85">
        <v>2</v>
      </c>
      <c r="W11" s="40">
        <f t="shared" ref="W11:AH11" si="8">SUM(W8:W10)</f>
        <v>25</v>
      </c>
      <c r="X11" s="40">
        <f t="shared" si="8"/>
        <v>15</v>
      </c>
      <c r="Y11" s="40">
        <f t="shared" si="8"/>
        <v>25</v>
      </c>
      <c r="Z11" s="86">
        <f t="shared" si="8"/>
        <v>324</v>
      </c>
      <c r="AA11" s="85">
        <f t="shared" si="8"/>
        <v>18</v>
      </c>
      <c r="AB11" s="40">
        <f t="shared" si="8"/>
        <v>52</v>
      </c>
      <c r="AC11" s="40">
        <f t="shared" si="8"/>
        <v>250</v>
      </c>
      <c r="AD11" s="86">
        <f t="shared" si="8"/>
        <v>58</v>
      </c>
      <c r="AE11" s="94">
        <f t="shared" si="8"/>
        <v>7</v>
      </c>
      <c r="AF11" s="94">
        <f t="shared" si="8"/>
        <v>23</v>
      </c>
      <c r="AG11" s="98">
        <f t="shared" si="8"/>
        <v>803</v>
      </c>
      <c r="AH11" s="74">
        <f t="shared" si="8"/>
        <v>870</v>
      </c>
    </row>
    <row r="12" spans="1:34" x14ac:dyDescent="0.2">
      <c r="A12" s="37"/>
      <c r="B12" s="30"/>
      <c r="C12" s="126" t="s">
        <v>13</v>
      </c>
      <c r="D12" s="126"/>
      <c r="E12" s="126"/>
      <c r="F12" s="126"/>
      <c r="G12" s="126"/>
      <c r="H12" s="127"/>
      <c r="I12" s="42">
        <f>I11*100/G11</f>
        <v>48.876404494382022</v>
      </c>
      <c r="J12" s="42">
        <f>J11*100/G11</f>
        <v>47.415730337078649</v>
      </c>
      <c r="K12" s="42">
        <f>K11*100/G11</f>
        <v>0.7865168539325843</v>
      </c>
      <c r="L12" s="42">
        <f>L11*100/G11</f>
        <v>3.707865168539326</v>
      </c>
      <c r="M12" s="42">
        <f>M11*100/G11</f>
        <v>100.78651685393258</v>
      </c>
      <c r="N12" s="43">
        <f>N11*100/G11</f>
        <v>0.898876404494382</v>
      </c>
      <c r="O12" s="43">
        <f>O11*100/G11</f>
        <v>0.33707865168539325</v>
      </c>
      <c r="P12" s="28">
        <f>P11*100/G11</f>
        <v>103.03370786516854</v>
      </c>
      <c r="Q12" s="42">
        <f>Q11*100/G11</f>
        <v>1.348314606741573</v>
      </c>
      <c r="R12" s="42">
        <f>R11*100/G11</f>
        <v>1.2359550561797752</v>
      </c>
      <c r="S12" s="42">
        <f>S11*100/G11</f>
        <v>0</v>
      </c>
      <c r="T12" s="42">
        <f>T11*100/G11</f>
        <v>0.449438202247191</v>
      </c>
      <c r="U12" s="71">
        <f>U11*100/G11</f>
        <v>7.5280898876404496</v>
      </c>
      <c r="V12" s="87">
        <f>V11*100/G11</f>
        <v>0.2247191011235955</v>
      </c>
      <c r="W12" s="42">
        <f t="shared" ref="W12:AF12" si="9">W11*100/H11</f>
        <v>80.056179775280896</v>
      </c>
      <c r="X12" s="42">
        <f t="shared" si="9"/>
        <v>3.4482758620689653</v>
      </c>
      <c r="Y12" s="42">
        <f t="shared" si="9"/>
        <v>5.9241706161137442</v>
      </c>
      <c r="Z12" s="88">
        <f t="shared" si="9"/>
        <v>4628.5714285714284</v>
      </c>
      <c r="AA12" s="87">
        <f t="shared" si="9"/>
        <v>54.545454545454547</v>
      </c>
      <c r="AB12" s="42">
        <f t="shared" si="9"/>
        <v>5.7971014492753623</v>
      </c>
      <c r="AC12" s="42">
        <f t="shared" si="9"/>
        <v>3125</v>
      </c>
      <c r="AD12" s="88">
        <f t="shared" si="9"/>
        <v>1933.3333333333333</v>
      </c>
      <c r="AE12" s="95">
        <f t="shared" si="9"/>
        <v>0.76335877862595425</v>
      </c>
      <c r="AF12" s="95">
        <f t="shared" si="9"/>
        <v>191.66666666666666</v>
      </c>
      <c r="AG12" s="99">
        <f>AG11*100/G11</f>
        <v>90.224719101123597</v>
      </c>
      <c r="AH12" s="75"/>
    </row>
    <row r="13" spans="1:34" ht="13.5" thickBot="1" x14ac:dyDescent="0.25">
      <c r="A13" s="44"/>
      <c r="B13" s="45"/>
      <c r="C13" s="125" t="s">
        <v>14</v>
      </c>
      <c r="D13" s="125"/>
      <c r="E13" s="125"/>
      <c r="F13" s="125"/>
      <c r="G13" s="125"/>
      <c r="H13" s="128"/>
      <c r="I13" s="46">
        <f>I11*100/M11</f>
        <v>48.49498327759197</v>
      </c>
      <c r="J13" s="46">
        <f>J11*100/M11</f>
        <v>47.045707915273134</v>
      </c>
      <c r="K13" s="46">
        <f>K11*100/M11</f>
        <v>0.78037904124860646</v>
      </c>
      <c r="L13" s="46">
        <f>L11*100/M11</f>
        <v>3.6789297658862878</v>
      </c>
      <c r="M13" s="54">
        <f>M11*100/M11</f>
        <v>100</v>
      </c>
      <c r="N13" s="47"/>
      <c r="O13" s="47"/>
      <c r="P13" s="48"/>
      <c r="Q13" s="46">
        <f>Q11*100/U11</f>
        <v>17.910447761194028</v>
      </c>
      <c r="R13" s="46">
        <f>R11*100/U11</f>
        <v>16.417910447761194</v>
      </c>
      <c r="S13" s="46">
        <f>S11*100/U11</f>
        <v>0</v>
      </c>
      <c r="T13" s="46">
        <f>T11*100/U11</f>
        <v>5.9701492537313436</v>
      </c>
      <c r="U13" s="72">
        <f>U11*100/U11</f>
        <v>100</v>
      </c>
      <c r="V13" s="89">
        <f>V11*100/G11</f>
        <v>0.2247191011235955</v>
      </c>
      <c r="W13" s="90">
        <f t="shared" ref="W13:AF13" si="10">W11*100/H11</f>
        <v>80.056179775280896</v>
      </c>
      <c r="X13" s="90">
        <f t="shared" si="10"/>
        <v>3.4482758620689653</v>
      </c>
      <c r="Y13" s="90">
        <f t="shared" si="10"/>
        <v>5.9241706161137442</v>
      </c>
      <c r="Z13" s="91">
        <f t="shared" si="10"/>
        <v>4628.5714285714284</v>
      </c>
      <c r="AA13" s="89">
        <f t="shared" si="10"/>
        <v>54.545454545454547</v>
      </c>
      <c r="AB13" s="90">
        <f t="shared" si="10"/>
        <v>5.7971014492753623</v>
      </c>
      <c r="AC13" s="90">
        <f t="shared" si="10"/>
        <v>3125</v>
      </c>
      <c r="AD13" s="91">
        <f t="shared" si="10"/>
        <v>1933.3333333333333</v>
      </c>
      <c r="AE13" s="96">
        <f t="shared" si="10"/>
        <v>0.76335877862595425</v>
      </c>
      <c r="AF13" s="96">
        <f t="shared" si="10"/>
        <v>191.66666666666666</v>
      </c>
      <c r="AG13" s="100">
        <f>AG11*100/G11</f>
        <v>90.224719101123597</v>
      </c>
      <c r="AH13" s="76"/>
    </row>
    <row r="15" spans="1:34" x14ac:dyDescent="0.2">
      <c r="R15" s="16"/>
    </row>
    <row r="19" spans="1:25" ht="24.75" x14ac:dyDescent="0.3">
      <c r="A19" s="5" t="s">
        <v>15</v>
      </c>
      <c r="J19" s="6"/>
    </row>
    <row r="20" spans="1:25" ht="18" x14ac:dyDescent="0.25">
      <c r="A20" s="8" t="s">
        <v>111</v>
      </c>
      <c r="J20" s="6"/>
    </row>
    <row r="21" spans="1:25" ht="28.5" customHeight="1" x14ac:dyDescent="0.25">
      <c r="A21" s="8" t="s">
        <v>32</v>
      </c>
      <c r="H21" s="12"/>
      <c r="I21" s="10" t="s">
        <v>111</v>
      </c>
      <c r="J21" s="11" t="s">
        <v>33</v>
      </c>
      <c r="K21" s="11" t="s">
        <v>34</v>
      </c>
      <c r="L21" s="11" t="s">
        <v>35</v>
      </c>
      <c r="M21" s="11" t="s">
        <v>36</v>
      </c>
      <c r="N21" s="11"/>
      <c r="O21" s="9"/>
    </row>
    <row r="22" spans="1:25" ht="8.25" customHeight="1" x14ac:dyDescent="0.2">
      <c r="A22" s="7"/>
    </row>
    <row r="23" spans="1:25" ht="27" customHeight="1" x14ac:dyDescent="0.25">
      <c r="A23" s="18" t="s">
        <v>2</v>
      </c>
      <c r="B23" s="122" t="s">
        <v>3</v>
      </c>
      <c r="C23" s="122"/>
      <c r="D23" s="122"/>
      <c r="E23" s="122" t="s">
        <v>4</v>
      </c>
      <c r="F23" s="122"/>
      <c r="G23" s="122"/>
      <c r="H23" s="19"/>
      <c r="I23" s="49"/>
      <c r="J23" s="49">
        <v>1</v>
      </c>
      <c r="K23" s="49">
        <f>J23+1</f>
        <v>2</v>
      </c>
      <c r="L23" s="49">
        <f>K23+1</f>
        <v>3</v>
      </c>
      <c r="M23" s="49">
        <f>L23+1</f>
        <v>4</v>
      </c>
      <c r="N23" s="121" t="s">
        <v>29</v>
      </c>
      <c r="O23" s="120" t="s">
        <v>30</v>
      </c>
      <c r="P23" s="121" t="s">
        <v>28</v>
      </c>
      <c r="Q23" s="118" t="s">
        <v>27</v>
      </c>
    </row>
    <row r="24" spans="1:25" ht="23.25" x14ac:dyDescent="0.35">
      <c r="A24" s="21"/>
      <c r="B24" s="22" t="s">
        <v>7</v>
      </c>
      <c r="C24" s="22" t="s">
        <v>8</v>
      </c>
      <c r="D24" s="22" t="s">
        <v>9</v>
      </c>
      <c r="E24" s="22" t="s">
        <v>7</v>
      </c>
      <c r="F24" s="22" t="s">
        <v>8</v>
      </c>
      <c r="G24" s="22" t="s">
        <v>9</v>
      </c>
      <c r="H24" s="22" t="s">
        <v>10</v>
      </c>
      <c r="I24" s="23"/>
      <c r="J24" s="23"/>
      <c r="K24" s="23"/>
      <c r="L24" s="23"/>
      <c r="M24" s="23"/>
      <c r="N24" s="121"/>
      <c r="O24" s="120"/>
      <c r="P24" s="121"/>
      <c r="Q24" s="119"/>
    </row>
    <row r="25" spans="1:25" x14ac:dyDescent="0.2">
      <c r="A25" s="24">
        <v>1</v>
      </c>
      <c r="B25" s="25">
        <f>B8</f>
        <v>503</v>
      </c>
      <c r="C25" s="26">
        <f>C8</f>
        <v>534</v>
      </c>
      <c r="D25" s="27">
        <f>SUM(B25:C25)</f>
        <v>1037</v>
      </c>
      <c r="E25" s="25">
        <f t="shared" ref="E25:F27" si="11">E8</f>
        <v>146</v>
      </c>
      <c r="F25" s="26">
        <f t="shared" si="11"/>
        <v>126</v>
      </c>
      <c r="G25" s="27">
        <f>SUM(E25:F25)</f>
        <v>272</v>
      </c>
      <c r="H25" s="28">
        <f>G25*100/D25</f>
        <v>26.229508196721312</v>
      </c>
      <c r="I25" s="29">
        <f>I8</f>
        <v>128</v>
      </c>
      <c r="J25" s="29">
        <v>0</v>
      </c>
      <c r="K25" s="29">
        <v>0</v>
      </c>
      <c r="L25" s="29">
        <v>0</v>
      </c>
      <c r="M25" s="29">
        <v>0</v>
      </c>
      <c r="N25" s="65">
        <f t="shared" ref="N25:N27" si="12">SUM(J25:M25)</f>
        <v>0</v>
      </c>
      <c r="O25" s="50">
        <v>0</v>
      </c>
      <c r="P25" s="61">
        <f>V8</f>
        <v>2</v>
      </c>
      <c r="Q25" s="58">
        <v>0</v>
      </c>
    </row>
    <row r="26" spans="1:25" x14ac:dyDescent="0.2">
      <c r="A26" s="24">
        <v>2</v>
      </c>
      <c r="B26" s="32">
        <f>B9</f>
        <v>492</v>
      </c>
      <c r="C26" s="33">
        <f>C9</f>
        <v>487</v>
      </c>
      <c r="D26" s="27">
        <f>B26+C26</f>
        <v>979</v>
      </c>
      <c r="E26" s="32">
        <f t="shared" si="11"/>
        <v>174</v>
      </c>
      <c r="F26" s="33">
        <f t="shared" si="11"/>
        <v>156</v>
      </c>
      <c r="G26" s="27">
        <f t="shared" ref="G26:G28" si="13">SUM(E26:F26)</f>
        <v>330</v>
      </c>
      <c r="H26" s="28">
        <f>G26*100/D26</f>
        <v>33.707865168539328</v>
      </c>
      <c r="I26" s="29">
        <f>I9</f>
        <v>169</v>
      </c>
      <c r="J26" s="29">
        <v>0</v>
      </c>
      <c r="K26" s="29">
        <v>0</v>
      </c>
      <c r="L26" s="29">
        <v>0</v>
      </c>
      <c r="M26" s="29">
        <v>0</v>
      </c>
      <c r="N26" s="65">
        <f t="shared" si="12"/>
        <v>0</v>
      </c>
      <c r="O26" s="50">
        <v>0</v>
      </c>
      <c r="P26" s="61">
        <f>V9</f>
        <v>2</v>
      </c>
      <c r="Q26" s="58">
        <v>0</v>
      </c>
    </row>
    <row r="27" spans="1:25" x14ac:dyDescent="0.2">
      <c r="A27" s="24">
        <v>3</v>
      </c>
      <c r="B27" s="32">
        <f>B10</f>
        <v>421</v>
      </c>
      <c r="C27" s="33">
        <v>413</v>
      </c>
      <c r="D27" s="27">
        <f t="shared" ref="D27" si="14">SUM(B27:C27)</f>
        <v>834</v>
      </c>
      <c r="E27" s="32">
        <f t="shared" si="11"/>
        <v>149</v>
      </c>
      <c r="F27" s="33">
        <f t="shared" si="11"/>
        <v>139</v>
      </c>
      <c r="G27" s="27">
        <f t="shared" si="13"/>
        <v>288</v>
      </c>
      <c r="H27" s="28">
        <f t="shared" ref="H27:H28" si="15">G27*100/D27</f>
        <v>34.532374100719423</v>
      </c>
      <c r="I27" s="29">
        <f>I10</f>
        <v>138</v>
      </c>
      <c r="J27" s="29">
        <v>0</v>
      </c>
      <c r="K27" s="29">
        <v>0</v>
      </c>
      <c r="L27" s="29">
        <v>1</v>
      </c>
      <c r="M27" s="29">
        <v>0</v>
      </c>
      <c r="N27" s="65">
        <f t="shared" si="12"/>
        <v>1</v>
      </c>
      <c r="O27" s="50">
        <v>0</v>
      </c>
      <c r="P27" s="61">
        <f>V10</f>
        <v>2</v>
      </c>
      <c r="Q27" s="58">
        <v>0</v>
      </c>
    </row>
    <row r="28" spans="1:25" ht="18" x14ac:dyDescent="0.25">
      <c r="A28" s="37" t="s">
        <v>12</v>
      </c>
      <c r="B28" s="38">
        <f>SUM(B25:B27)</f>
        <v>1416</v>
      </c>
      <c r="C28" s="38">
        <f>SUM(C25:C27)</f>
        <v>1434</v>
      </c>
      <c r="D28" s="38">
        <f>SUM(D25:D27)</f>
        <v>2850</v>
      </c>
      <c r="E28" s="38">
        <f>SUM(E25:E27)</f>
        <v>469</v>
      </c>
      <c r="F28" s="38">
        <f>SUM(F25:F27)</f>
        <v>421</v>
      </c>
      <c r="G28" s="38">
        <f t="shared" si="13"/>
        <v>890</v>
      </c>
      <c r="H28" s="39">
        <f t="shared" si="15"/>
        <v>31.228070175438596</v>
      </c>
      <c r="I28" s="40">
        <f t="shared" ref="I28:Q28" si="16">SUM(I25:I27)</f>
        <v>435</v>
      </c>
      <c r="J28" s="40">
        <f t="shared" si="16"/>
        <v>0</v>
      </c>
      <c r="K28" s="40">
        <f t="shared" si="16"/>
        <v>0</v>
      </c>
      <c r="L28" s="40">
        <f t="shared" si="16"/>
        <v>1</v>
      </c>
      <c r="M28" s="40">
        <f t="shared" si="16"/>
        <v>0</v>
      </c>
      <c r="N28" s="66">
        <f t="shared" si="16"/>
        <v>1</v>
      </c>
      <c r="O28" s="40">
        <f t="shared" si="16"/>
        <v>0</v>
      </c>
      <c r="P28" s="62">
        <f t="shared" si="16"/>
        <v>6</v>
      </c>
      <c r="Q28" s="58">
        <f t="shared" si="16"/>
        <v>0</v>
      </c>
    </row>
    <row r="29" spans="1:25" x14ac:dyDescent="0.2">
      <c r="A29" s="37"/>
      <c r="B29" s="30"/>
      <c r="C29" s="126" t="s">
        <v>13</v>
      </c>
      <c r="D29" s="126"/>
      <c r="E29" s="126"/>
      <c r="F29" s="126"/>
      <c r="G29" s="126"/>
      <c r="H29" s="126"/>
      <c r="I29" s="42">
        <f>I28*100/G28</f>
        <v>48.876404494382022</v>
      </c>
      <c r="J29" s="42">
        <f>J28*100/G28</f>
        <v>0</v>
      </c>
      <c r="K29" s="42">
        <f>K28*100/G28</f>
        <v>0</v>
      </c>
      <c r="L29" s="42">
        <f>L28*100/G28</f>
        <v>0.11235955056179775</v>
      </c>
      <c r="M29" s="42">
        <f>M28*100/G28</f>
        <v>0</v>
      </c>
      <c r="N29" s="67">
        <f>N28*100/G28</f>
        <v>0.11235955056179775</v>
      </c>
      <c r="O29" s="51">
        <f>O28*100/G28</f>
        <v>0</v>
      </c>
      <c r="P29" s="63">
        <f>P28*100/G28</f>
        <v>0.6741573033707865</v>
      </c>
      <c r="Q29" s="59">
        <f>Q28*100/G28</f>
        <v>0</v>
      </c>
    </row>
    <row r="30" spans="1:25" x14ac:dyDescent="0.2">
      <c r="A30" s="44"/>
      <c r="B30" s="45"/>
      <c r="C30" s="125" t="s">
        <v>21</v>
      </c>
      <c r="D30" s="125"/>
      <c r="E30" s="125"/>
      <c r="F30" s="125"/>
      <c r="G30" s="125"/>
      <c r="H30" s="125"/>
      <c r="I30" s="46"/>
      <c r="J30" s="46">
        <f>J28*100/P28</f>
        <v>0</v>
      </c>
      <c r="K30" s="46">
        <f>K28*100/P28</f>
        <v>0</v>
      </c>
      <c r="L30" s="46">
        <f>L28*100/P28</f>
        <v>16.666666666666668</v>
      </c>
      <c r="M30" s="46">
        <f>M28*100/P28</f>
        <v>0</v>
      </c>
      <c r="N30" s="68">
        <f>N29*100/P28</f>
        <v>1.8726591760299625</v>
      </c>
      <c r="O30" s="52">
        <f>O29*100/P28</f>
        <v>0</v>
      </c>
      <c r="P30" s="64">
        <f>P28*100/P28</f>
        <v>100</v>
      </c>
      <c r="Q30" s="60"/>
    </row>
    <row r="31" spans="1:25" x14ac:dyDescent="0.2">
      <c r="A31" s="13"/>
      <c r="B31" s="3"/>
      <c r="C31" s="14"/>
      <c r="D31" s="14"/>
      <c r="E31" s="14"/>
      <c r="F31" s="14"/>
      <c r="G31" s="14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6"/>
    </row>
    <row r="32" spans="1:25" x14ac:dyDescent="0.2">
      <c r="A32" s="13"/>
      <c r="B32" s="3"/>
      <c r="C32" s="14"/>
      <c r="D32" s="14"/>
      <c r="E32" s="14"/>
      <c r="F32" s="14"/>
      <c r="G32" s="14"/>
      <c r="H32" s="14"/>
      <c r="I32" s="15"/>
      <c r="J32" s="15"/>
      <c r="K32" s="15"/>
      <c r="L32" s="15"/>
      <c r="M32" s="15"/>
      <c r="N32" s="15"/>
      <c r="O32" s="15"/>
      <c r="P32" s="15"/>
      <c r="Q32" s="17"/>
      <c r="R32" s="15"/>
      <c r="S32" s="15"/>
      <c r="T32" s="16"/>
      <c r="U32" s="16"/>
      <c r="V32" s="16"/>
      <c r="W32" s="16"/>
      <c r="X32" s="16"/>
      <c r="Y32" s="16"/>
    </row>
    <row r="33" spans="1:25" x14ac:dyDescent="0.2">
      <c r="A33" s="13"/>
      <c r="B33" s="3"/>
      <c r="C33" s="14"/>
      <c r="D33" s="14"/>
      <c r="E33" s="14"/>
      <c r="F33" s="14"/>
      <c r="G33" s="14"/>
      <c r="H33" s="14"/>
      <c r="I33" s="15"/>
      <c r="J33" s="15"/>
      <c r="K33" s="15"/>
      <c r="L33" s="15"/>
      <c r="M33" s="15"/>
      <c r="N33" s="15"/>
      <c r="O33" s="15"/>
      <c r="P33" s="15"/>
      <c r="Q33" s="17"/>
      <c r="R33" s="15"/>
      <c r="S33" s="15"/>
      <c r="T33" s="16"/>
      <c r="U33" s="16"/>
      <c r="V33" s="16"/>
      <c r="W33" s="16"/>
      <c r="X33" s="16"/>
      <c r="Y33" s="16"/>
    </row>
    <row r="34" spans="1:25" ht="24.75" x14ac:dyDescent="0.3">
      <c r="A34" s="5" t="s">
        <v>15</v>
      </c>
      <c r="J34" s="6"/>
    </row>
    <row r="35" spans="1:25" ht="18" x14ac:dyDescent="0.25">
      <c r="A35" s="8" t="str">
        <f>A20</f>
        <v>DE PASCALE MICHELE</v>
      </c>
      <c r="J35" s="6"/>
    </row>
    <row r="36" spans="1:25" ht="41.25" customHeight="1" x14ac:dyDescent="0.25">
      <c r="A36" s="8" t="s">
        <v>37</v>
      </c>
      <c r="B36" t="s">
        <v>117</v>
      </c>
      <c r="H36" s="12"/>
      <c r="I36" s="10" t="str">
        <f>I21</f>
        <v>DE PASCALE MICHELE</v>
      </c>
      <c r="J36" s="11" t="s">
        <v>41</v>
      </c>
      <c r="K36" s="11" t="s">
        <v>42</v>
      </c>
      <c r="L36" s="11" t="s">
        <v>26</v>
      </c>
      <c r="M36" s="11" t="s">
        <v>43</v>
      </c>
      <c r="N36" s="11" t="s">
        <v>44</v>
      </c>
      <c r="O36" s="11"/>
    </row>
    <row r="37" spans="1:25" ht="8.25" customHeight="1" x14ac:dyDescent="0.2">
      <c r="A37" s="7"/>
    </row>
    <row r="38" spans="1:25" ht="27" customHeight="1" x14ac:dyDescent="0.25">
      <c r="A38" s="18" t="s">
        <v>2</v>
      </c>
      <c r="B38" s="122" t="s">
        <v>3</v>
      </c>
      <c r="C38" s="122"/>
      <c r="D38" s="122"/>
      <c r="E38" s="122" t="s">
        <v>4</v>
      </c>
      <c r="F38" s="122"/>
      <c r="G38" s="122"/>
      <c r="H38" s="19"/>
      <c r="I38" s="49"/>
      <c r="J38" s="49">
        <v>1</v>
      </c>
      <c r="K38" s="49">
        <v>2</v>
      </c>
      <c r="L38" s="49">
        <v>3</v>
      </c>
      <c r="M38" s="49">
        <v>4</v>
      </c>
      <c r="N38" s="49">
        <v>5</v>
      </c>
      <c r="O38" s="121" t="s">
        <v>29</v>
      </c>
      <c r="P38" s="120" t="s">
        <v>30</v>
      </c>
      <c r="Q38" s="121" t="s">
        <v>28</v>
      </c>
      <c r="R38" s="118" t="s">
        <v>27</v>
      </c>
    </row>
    <row r="39" spans="1:25" ht="23.25" x14ac:dyDescent="0.35">
      <c r="A39" s="21"/>
      <c r="B39" s="22" t="s">
        <v>7</v>
      </c>
      <c r="C39" s="22" t="s">
        <v>8</v>
      </c>
      <c r="D39" s="22" t="s">
        <v>9</v>
      </c>
      <c r="E39" s="22" t="s">
        <v>7</v>
      </c>
      <c r="F39" s="22" t="s">
        <v>8</v>
      </c>
      <c r="G39" s="22" t="s">
        <v>9</v>
      </c>
      <c r="H39" s="22" t="s">
        <v>10</v>
      </c>
      <c r="I39" s="23"/>
      <c r="J39" s="23"/>
      <c r="K39" s="23"/>
      <c r="L39" s="23"/>
      <c r="M39" s="23"/>
      <c r="N39" s="23"/>
      <c r="O39" s="121"/>
      <c r="P39" s="120"/>
      <c r="Q39" s="121"/>
      <c r="R39" s="119"/>
    </row>
    <row r="40" spans="1:25" x14ac:dyDescent="0.2">
      <c r="A40" s="24">
        <v>1</v>
      </c>
      <c r="B40" s="25">
        <f t="shared" ref="B40:C42" si="17">B8</f>
        <v>503</v>
      </c>
      <c r="C40" s="26">
        <f t="shared" si="17"/>
        <v>534</v>
      </c>
      <c r="D40" s="27">
        <f>SUM(B40:C40)</f>
        <v>1037</v>
      </c>
      <c r="E40" s="25">
        <f t="shared" ref="E40:F42" si="18">E8</f>
        <v>146</v>
      </c>
      <c r="F40" s="26">
        <f t="shared" si="18"/>
        <v>126</v>
      </c>
      <c r="G40" s="27">
        <f>SUM(E40:F40)</f>
        <v>272</v>
      </c>
      <c r="H40" s="28">
        <f>G40*100/D40</f>
        <v>26.229508196721312</v>
      </c>
      <c r="I40" s="29">
        <f>I8</f>
        <v>128</v>
      </c>
      <c r="J40" s="29">
        <v>0</v>
      </c>
      <c r="K40" s="29">
        <v>1</v>
      </c>
      <c r="L40" s="29">
        <v>1</v>
      </c>
      <c r="M40" s="29">
        <v>0</v>
      </c>
      <c r="N40" s="29">
        <v>0</v>
      </c>
      <c r="O40" s="65">
        <f>SUM(J40:N40)</f>
        <v>2</v>
      </c>
      <c r="P40" s="50">
        <v>0</v>
      </c>
      <c r="Q40" s="61">
        <f>W8</f>
        <v>6</v>
      </c>
      <c r="R40" s="58">
        <v>0</v>
      </c>
    </row>
    <row r="41" spans="1:25" x14ac:dyDescent="0.2">
      <c r="A41" s="24">
        <v>2</v>
      </c>
      <c r="B41" s="32">
        <f t="shared" si="17"/>
        <v>492</v>
      </c>
      <c r="C41" s="33">
        <f t="shared" si="17"/>
        <v>487</v>
      </c>
      <c r="D41" s="27">
        <f>B41+C41</f>
        <v>979</v>
      </c>
      <c r="E41" s="32">
        <f t="shared" si="18"/>
        <v>174</v>
      </c>
      <c r="F41" s="33">
        <f t="shared" si="18"/>
        <v>156</v>
      </c>
      <c r="G41" s="27">
        <f t="shared" ref="G41:G43" si="19">SUM(E41:F41)</f>
        <v>330</v>
      </c>
      <c r="H41" s="28">
        <f>G41*100/D41</f>
        <v>33.707865168539328</v>
      </c>
      <c r="I41" s="29">
        <f>I9</f>
        <v>169</v>
      </c>
      <c r="J41" s="29">
        <v>1</v>
      </c>
      <c r="K41" s="29">
        <v>1</v>
      </c>
      <c r="L41" s="29">
        <v>2</v>
      </c>
      <c r="M41" s="29">
        <v>1</v>
      </c>
      <c r="N41" s="29">
        <v>0</v>
      </c>
      <c r="O41" s="65">
        <f t="shared" ref="O41:O42" si="20">SUM(J41:N41)</f>
        <v>5</v>
      </c>
      <c r="P41" s="50">
        <v>0</v>
      </c>
      <c r="Q41" s="61">
        <f>W9</f>
        <v>10</v>
      </c>
      <c r="R41" s="58">
        <v>0</v>
      </c>
    </row>
    <row r="42" spans="1:25" x14ac:dyDescent="0.2">
      <c r="A42" s="24">
        <v>3</v>
      </c>
      <c r="B42" s="32">
        <f t="shared" si="17"/>
        <v>421</v>
      </c>
      <c r="C42" s="33">
        <f t="shared" si="17"/>
        <v>413</v>
      </c>
      <c r="D42" s="27">
        <f t="shared" ref="D42" si="21">SUM(B42:C42)</f>
        <v>834</v>
      </c>
      <c r="E42" s="32">
        <f t="shared" si="18"/>
        <v>149</v>
      </c>
      <c r="F42" s="33">
        <f t="shared" si="18"/>
        <v>139</v>
      </c>
      <c r="G42" s="27">
        <f t="shared" si="19"/>
        <v>288</v>
      </c>
      <c r="H42" s="28">
        <f t="shared" ref="H42:H43" si="22">G42*100/D42</f>
        <v>34.532374100719423</v>
      </c>
      <c r="I42" s="29">
        <f>I10</f>
        <v>138</v>
      </c>
      <c r="J42" s="29">
        <v>0</v>
      </c>
      <c r="K42" s="29">
        <v>0</v>
      </c>
      <c r="L42" s="29">
        <v>2</v>
      </c>
      <c r="M42" s="29">
        <v>0</v>
      </c>
      <c r="N42" s="29">
        <v>0</v>
      </c>
      <c r="O42" s="65">
        <f t="shared" si="20"/>
        <v>2</v>
      </c>
      <c r="P42" s="50">
        <v>0</v>
      </c>
      <c r="Q42" s="61">
        <f>W10</f>
        <v>9</v>
      </c>
      <c r="R42" s="58">
        <v>0</v>
      </c>
    </row>
    <row r="43" spans="1:25" ht="18" x14ac:dyDescent="0.25">
      <c r="A43" s="37" t="s">
        <v>12</v>
      </c>
      <c r="B43" s="38">
        <f>SUM(B40:B42)</f>
        <v>1416</v>
      </c>
      <c r="C43" s="38">
        <f>SUM(C40:C42)</f>
        <v>1434</v>
      </c>
      <c r="D43" s="38">
        <f>SUM(D40:D42)</f>
        <v>2850</v>
      </c>
      <c r="E43" s="38">
        <f>SUM(E40:E42)</f>
        <v>469</v>
      </c>
      <c r="F43" s="38">
        <f>SUM(F40:F42)</f>
        <v>421</v>
      </c>
      <c r="G43" s="38">
        <f t="shared" si="19"/>
        <v>890</v>
      </c>
      <c r="H43" s="39">
        <f t="shared" si="22"/>
        <v>31.228070175438596</v>
      </c>
      <c r="I43" s="40">
        <f t="shared" ref="I43:R43" si="23">SUM(I40:I42)</f>
        <v>435</v>
      </c>
      <c r="J43" s="40">
        <f t="shared" si="23"/>
        <v>1</v>
      </c>
      <c r="K43" s="40">
        <f t="shared" si="23"/>
        <v>2</v>
      </c>
      <c r="L43" s="40">
        <f t="shared" si="23"/>
        <v>5</v>
      </c>
      <c r="M43" s="40">
        <f t="shared" si="23"/>
        <v>1</v>
      </c>
      <c r="N43" s="40">
        <f t="shared" si="23"/>
        <v>0</v>
      </c>
      <c r="O43" s="66">
        <f t="shared" si="23"/>
        <v>9</v>
      </c>
      <c r="P43" s="40">
        <f t="shared" si="23"/>
        <v>0</v>
      </c>
      <c r="Q43" s="62">
        <f t="shared" si="23"/>
        <v>25</v>
      </c>
      <c r="R43" s="58">
        <f t="shared" si="23"/>
        <v>0</v>
      </c>
    </row>
    <row r="44" spans="1:25" x14ac:dyDescent="0.2">
      <c r="A44" s="37"/>
      <c r="B44" s="30"/>
      <c r="C44" s="126" t="s">
        <v>13</v>
      </c>
      <c r="D44" s="126"/>
      <c r="E44" s="126"/>
      <c r="F44" s="126"/>
      <c r="G44" s="126"/>
      <c r="H44" s="126"/>
      <c r="I44" s="42">
        <f>I43*100/G43</f>
        <v>48.876404494382022</v>
      </c>
      <c r="J44" s="42">
        <f>J43*100/G43</f>
        <v>0.11235955056179775</v>
      </c>
      <c r="K44" s="42">
        <f>K43*100/G43</f>
        <v>0.2247191011235955</v>
      </c>
      <c r="L44" s="42">
        <f>L43*100/G43</f>
        <v>0.5617977528089888</v>
      </c>
      <c r="M44" s="42">
        <f>M43*100/G43</f>
        <v>0.11235955056179775</v>
      </c>
      <c r="N44" s="42">
        <f>N43*100/G43</f>
        <v>0</v>
      </c>
      <c r="O44" s="67">
        <f>O43*100/G43</f>
        <v>1.0112359550561798</v>
      </c>
      <c r="P44" s="51">
        <f>P43*100/G43</f>
        <v>0</v>
      </c>
      <c r="Q44" s="63">
        <f>Q43*100/G43</f>
        <v>2.808988764044944</v>
      </c>
      <c r="R44" s="59">
        <f>R43*100/H43</f>
        <v>0</v>
      </c>
    </row>
    <row r="45" spans="1:25" x14ac:dyDescent="0.2">
      <c r="A45" s="44"/>
      <c r="B45" s="45"/>
      <c r="C45" s="125" t="s">
        <v>21</v>
      </c>
      <c r="D45" s="125"/>
      <c r="E45" s="125"/>
      <c r="F45" s="125"/>
      <c r="G45" s="125"/>
      <c r="H45" s="125"/>
      <c r="I45" s="46"/>
      <c r="J45" s="46">
        <f>J43*100/Q43</f>
        <v>4</v>
      </c>
      <c r="K45" s="46">
        <f>K43*100/Q43</f>
        <v>8</v>
      </c>
      <c r="L45" s="46">
        <f>L43*100/Q43</f>
        <v>20</v>
      </c>
      <c r="M45" s="46">
        <f>M43*100/Q43</f>
        <v>4</v>
      </c>
      <c r="N45" s="46">
        <f>N43*100/Q43</f>
        <v>0</v>
      </c>
      <c r="O45" s="68">
        <f>O44*100/Q43</f>
        <v>4.0449438202247192</v>
      </c>
      <c r="P45" s="52">
        <f>P44*100/Q43</f>
        <v>0</v>
      </c>
      <c r="Q45" s="64">
        <f>Q43*100/Q43</f>
        <v>100</v>
      </c>
      <c r="R45" s="60"/>
    </row>
    <row r="46" spans="1:25" x14ac:dyDescent="0.2">
      <c r="A46" s="13"/>
      <c r="B46" s="3"/>
      <c r="C46" s="14"/>
      <c r="D46" s="14"/>
      <c r="E46" s="14"/>
      <c r="F46" s="14"/>
      <c r="G46" s="14"/>
      <c r="H46" s="14"/>
      <c r="I46" s="15"/>
      <c r="J46" s="15"/>
      <c r="K46" s="15"/>
      <c r="L46" s="15"/>
      <c r="M46" s="15"/>
      <c r="N46" s="15"/>
      <c r="O46" s="15"/>
      <c r="P46" s="15"/>
      <c r="Q46" s="17"/>
      <c r="R46" s="15"/>
      <c r="S46" s="15"/>
      <c r="T46" s="16"/>
      <c r="U46" s="16"/>
      <c r="V46" s="16"/>
      <c r="W46" s="16"/>
      <c r="X46" s="16"/>
      <c r="Y46" s="16"/>
    </row>
    <row r="47" spans="1:25" ht="24.75" x14ac:dyDescent="0.3">
      <c r="A47" s="5"/>
      <c r="J47" s="6"/>
    </row>
    <row r="48" spans="1:25" ht="24.75" x14ac:dyDescent="0.3">
      <c r="A48" s="5" t="s">
        <v>15</v>
      </c>
      <c r="J48" s="6"/>
    </row>
    <row r="49" spans="1:18" ht="18" x14ac:dyDescent="0.25">
      <c r="A49" s="8" t="str">
        <f>A20</f>
        <v>DE PASCALE MICHELE</v>
      </c>
      <c r="J49" s="6"/>
    </row>
    <row r="50" spans="1:18" ht="26.25" x14ac:dyDescent="0.25">
      <c r="A50" s="8" t="s">
        <v>38</v>
      </c>
      <c r="H50" s="12"/>
      <c r="I50" s="10" t="str">
        <f>I21</f>
        <v>DE PASCALE MICHELE</v>
      </c>
      <c r="J50" s="11" t="s">
        <v>45</v>
      </c>
      <c r="K50" s="11" t="s">
        <v>46</v>
      </c>
      <c r="L50" s="11" t="s">
        <v>47</v>
      </c>
      <c r="M50" s="11" t="s">
        <v>48</v>
      </c>
      <c r="N50" s="11" t="s">
        <v>49</v>
      </c>
      <c r="O50" s="11"/>
    </row>
    <row r="51" spans="1:18" x14ac:dyDescent="0.2">
      <c r="A51" s="7"/>
    </row>
    <row r="52" spans="1:18" ht="14.1" customHeight="1" x14ac:dyDescent="0.25">
      <c r="A52" s="18" t="s">
        <v>2</v>
      </c>
      <c r="B52" s="122" t="s">
        <v>3</v>
      </c>
      <c r="C52" s="122"/>
      <c r="D52" s="122"/>
      <c r="E52" s="122" t="s">
        <v>4</v>
      </c>
      <c r="F52" s="122"/>
      <c r="G52" s="122"/>
      <c r="H52" s="19"/>
      <c r="I52" s="49"/>
      <c r="J52" s="49">
        <v>1</v>
      </c>
      <c r="K52" s="49">
        <v>2</v>
      </c>
      <c r="L52" s="49">
        <v>3</v>
      </c>
      <c r="M52" s="49">
        <v>4</v>
      </c>
      <c r="N52" s="49">
        <v>5</v>
      </c>
      <c r="O52" s="121" t="s">
        <v>29</v>
      </c>
      <c r="P52" s="120" t="s">
        <v>30</v>
      </c>
      <c r="Q52" s="121" t="s">
        <v>28</v>
      </c>
      <c r="R52" s="118" t="s">
        <v>27</v>
      </c>
    </row>
    <row r="53" spans="1:18" ht="23.25" x14ac:dyDescent="0.35">
      <c r="A53" s="21"/>
      <c r="B53" s="22" t="s">
        <v>7</v>
      </c>
      <c r="C53" s="22" t="s">
        <v>8</v>
      </c>
      <c r="D53" s="22" t="s">
        <v>9</v>
      </c>
      <c r="E53" s="22" t="s">
        <v>7</v>
      </c>
      <c r="F53" s="22" t="s">
        <v>8</v>
      </c>
      <c r="G53" s="22" t="s">
        <v>9</v>
      </c>
      <c r="H53" s="22" t="s">
        <v>10</v>
      </c>
      <c r="I53" s="23"/>
      <c r="J53" s="23"/>
      <c r="K53" s="23"/>
      <c r="L53" s="23"/>
      <c r="M53" s="23"/>
      <c r="N53" s="23"/>
      <c r="O53" s="121"/>
      <c r="P53" s="120"/>
      <c r="Q53" s="121"/>
      <c r="R53" s="119"/>
    </row>
    <row r="54" spans="1:18" x14ac:dyDescent="0.2">
      <c r="A54" s="24">
        <v>1</v>
      </c>
      <c r="B54" s="25">
        <f t="shared" ref="B54:C56" si="24">B8</f>
        <v>503</v>
      </c>
      <c r="C54" s="26">
        <f t="shared" si="24"/>
        <v>534</v>
      </c>
      <c r="D54" s="27">
        <f>SUM(B54:C54)</f>
        <v>1037</v>
      </c>
      <c r="E54" s="25">
        <f t="shared" ref="E54:F56" si="25">E8</f>
        <v>146</v>
      </c>
      <c r="F54" s="26">
        <f t="shared" si="25"/>
        <v>126</v>
      </c>
      <c r="G54" s="27">
        <f>SUM(E54:F54)</f>
        <v>272</v>
      </c>
      <c r="H54" s="28">
        <f>G54*100/D54</f>
        <v>26.229508196721312</v>
      </c>
      <c r="I54" s="29">
        <f>I8</f>
        <v>128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65">
        <f>SUM(J54:N54)</f>
        <v>0</v>
      </c>
      <c r="P54" s="50">
        <v>0</v>
      </c>
      <c r="Q54" s="61">
        <f>X8</f>
        <v>4</v>
      </c>
      <c r="R54" s="58">
        <v>0</v>
      </c>
    </row>
    <row r="55" spans="1:18" x14ac:dyDescent="0.2">
      <c r="A55" s="24">
        <v>2</v>
      </c>
      <c r="B55" s="32">
        <f t="shared" si="24"/>
        <v>492</v>
      </c>
      <c r="C55" s="33">
        <f t="shared" si="24"/>
        <v>487</v>
      </c>
      <c r="D55" s="27">
        <f>B55+C55</f>
        <v>979</v>
      </c>
      <c r="E55" s="32">
        <f t="shared" si="25"/>
        <v>174</v>
      </c>
      <c r="F55" s="33">
        <f t="shared" si="25"/>
        <v>156</v>
      </c>
      <c r="G55" s="27">
        <f t="shared" ref="G55:G57" si="26">SUM(E55:F55)</f>
        <v>330</v>
      </c>
      <c r="H55" s="28">
        <f>G55*100/D55</f>
        <v>33.707865168539328</v>
      </c>
      <c r="I55" s="29">
        <f>I9</f>
        <v>169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65">
        <f t="shared" ref="O55:O56" si="27">SUM(J55:N55)</f>
        <v>0</v>
      </c>
      <c r="P55" s="50">
        <v>0</v>
      </c>
      <c r="Q55" s="61">
        <f>X9</f>
        <v>4</v>
      </c>
      <c r="R55" s="58">
        <v>0</v>
      </c>
    </row>
    <row r="56" spans="1:18" x14ac:dyDescent="0.2">
      <c r="A56" s="24">
        <v>3</v>
      </c>
      <c r="B56" s="32">
        <f t="shared" si="24"/>
        <v>421</v>
      </c>
      <c r="C56" s="33">
        <f t="shared" si="24"/>
        <v>413</v>
      </c>
      <c r="D56" s="27">
        <f t="shared" ref="D56" si="28">SUM(B56:C56)</f>
        <v>834</v>
      </c>
      <c r="E56" s="32">
        <f t="shared" si="25"/>
        <v>149</v>
      </c>
      <c r="F56" s="33">
        <f t="shared" si="25"/>
        <v>139</v>
      </c>
      <c r="G56" s="27">
        <f t="shared" si="26"/>
        <v>288</v>
      </c>
      <c r="H56" s="28">
        <f t="shared" ref="H56:H57" si="29">G56*100/D56</f>
        <v>34.532374100719423</v>
      </c>
      <c r="I56" s="29">
        <f>I10</f>
        <v>138</v>
      </c>
      <c r="J56" s="29">
        <v>0</v>
      </c>
      <c r="K56" s="29">
        <v>2</v>
      </c>
      <c r="L56" s="29">
        <v>0</v>
      </c>
      <c r="M56" s="29">
        <v>2</v>
      </c>
      <c r="N56" s="29">
        <v>0</v>
      </c>
      <c r="O56" s="65">
        <f t="shared" si="27"/>
        <v>4</v>
      </c>
      <c r="P56" s="50">
        <v>0</v>
      </c>
      <c r="Q56" s="61">
        <f>X10</f>
        <v>7</v>
      </c>
      <c r="R56" s="58">
        <v>0</v>
      </c>
    </row>
    <row r="57" spans="1:18" ht="17.25" customHeight="1" x14ac:dyDescent="0.25">
      <c r="A57" s="37" t="s">
        <v>12</v>
      </c>
      <c r="B57" s="38">
        <f>SUM(B54:B56)</f>
        <v>1416</v>
      </c>
      <c r="C57" s="38">
        <f>SUM(C54:C56)</f>
        <v>1434</v>
      </c>
      <c r="D57" s="38">
        <f>SUM(D54:D56)</f>
        <v>2850</v>
      </c>
      <c r="E57" s="38">
        <f>SUM(E54:E56)</f>
        <v>469</v>
      </c>
      <c r="F57" s="38">
        <f>SUM(F54:F56)</f>
        <v>421</v>
      </c>
      <c r="G57" s="38">
        <f t="shared" si="26"/>
        <v>890</v>
      </c>
      <c r="H57" s="39">
        <f t="shared" si="29"/>
        <v>31.228070175438596</v>
      </c>
      <c r="I57" s="40">
        <f t="shared" ref="I57:R57" si="30">SUM(I54:I56)</f>
        <v>435</v>
      </c>
      <c r="J57" s="40">
        <f t="shared" si="30"/>
        <v>0</v>
      </c>
      <c r="K57" s="40">
        <f t="shared" si="30"/>
        <v>2</v>
      </c>
      <c r="L57" s="40">
        <f t="shared" si="30"/>
        <v>0</v>
      </c>
      <c r="M57" s="40">
        <f t="shared" si="30"/>
        <v>2</v>
      </c>
      <c r="N57" s="40">
        <f t="shared" si="30"/>
        <v>0</v>
      </c>
      <c r="O57" s="65">
        <f t="shared" si="30"/>
        <v>4</v>
      </c>
      <c r="P57" s="50">
        <f t="shared" si="30"/>
        <v>0</v>
      </c>
      <c r="Q57" s="62">
        <f t="shared" si="30"/>
        <v>15</v>
      </c>
      <c r="R57" s="58">
        <f t="shared" si="30"/>
        <v>0</v>
      </c>
    </row>
    <row r="58" spans="1:18" x14ac:dyDescent="0.2">
      <c r="A58" s="37"/>
      <c r="B58" s="30"/>
      <c r="C58" s="126" t="s">
        <v>13</v>
      </c>
      <c r="D58" s="126"/>
      <c r="E58" s="126"/>
      <c r="F58" s="126"/>
      <c r="G58" s="126"/>
      <c r="H58" s="126"/>
      <c r="I58" s="42">
        <f>I57*100/G57</f>
        <v>48.876404494382022</v>
      </c>
      <c r="J58" s="42">
        <f>J57*100/G57</f>
        <v>0</v>
      </c>
      <c r="K58" s="42">
        <f>K57*100/G57</f>
        <v>0.2247191011235955</v>
      </c>
      <c r="L58" s="42">
        <f>L57*100/G57</f>
        <v>0</v>
      </c>
      <c r="M58" s="42">
        <f>M57*100/G57</f>
        <v>0.2247191011235955</v>
      </c>
      <c r="N58" s="42">
        <f>N57*100/G57</f>
        <v>0</v>
      </c>
      <c r="O58" s="67">
        <f>O57*100/G57</f>
        <v>0.449438202247191</v>
      </c>
      <c r="P58" s="51">
        <f>P57*100/G57</f>
        <v>0</v>
      </c>
      <c r="Q58" s="63">
        <f>Q57*100/G57</f>
        <v>1.6853932584269662</v>
      </c>
      <c r="R58" s="59">
        <f>R57*100/G57</f>
        <v>0</v>
      </c>
    </row>
    <row r="59" spans="1:18" x14ac:dyDescent="0.2">
      <c r="A59" s="44"/>
      <c r="B59" s="45"/>
      <c r="C59" s="125" t="s">
        <v>21</v>
      </c>
      <c r="D59" s="125"/>
      <c r="E59" s="125"/>
      <c r="F59" s="125"/>
      <c r="G59" s="125"/>
      <c r="H59" s="125"/>
      <c r="I59" s="46"/>
      <c r="J59" s="46">
        <f>J57*100/Q57</f>
        <v>0</v>
      </c>
      <c r="K59" s="46">
        <f>K57*100/Q57</f>
        <v>13.333333333333334</v>
      </c>
      <c r="L59" s="46">
        <f>L57*100/Q57</f>
        <v>0</v>
      </c>
      <c r="M59" s="46">
        <f>M57*100/Q57</f>
        <v>13.333333333333334</v>
      </c>
      <c r="N59" s="46">
        <f>N57*100/Q57</f>
        <v>0</v>
      </c>
      <c r="O59" s="68">
        <f>O58*100/Q57</f>
        <v>2.9962546816479398</v>
      </c>
      <c r="P59" s="52">
        <f>P58*100/Q57</f>
        <v>0</v>
      </c>
      <c r="Q59" s="64">
        <f>Q57*100/Q57</f>
        <v>100</v>
      </c>
      <c r="R59" s="60"/>
    </row>
    <row r="62" spans="1:18" ht="24.75" x14ac:dyDescent="0.3">
      <c r="A62" s="5" t="s">
        <v>15</v>
      </c>
      <c r="J62" s="6"/>
    </row>
    <row r="63" spans="1:18" ht="18" x14ac:dyDescent="0.25">
      <c r="A63" s="8" t="str">
        <f>A20</f>
        <v>DE PASCALE MICHELE</v>
      </c>
      <c r="J63" s="6"/>
    </row>
    <row r="64" spans="1:18" ht="34.5" x14ac:dyDescent="0.25">
      <c r="A64" s="8" t="s">
        <v>39</v>
      </c>
      <c r="H64" s="12"/>
      <c r="I64" s="10" t="str">
        <f>I21</f>
        <v>DE PASCALE MICHELE</v>
      </c>
      <c r="J64" s="11" t="s">
        <v>31</v>
      </c>
      <c r="K64" s="11" t="s">
        <v>50</v>
      </c>
      <c r="L64" s="11" t="s">
        <v>51</v>
      </c>
      <c r="M64" s="11" t="s">
        <v>52</v>
      </c>
      <c r="N64" s="11" t="s">
        <v>56</v>
      </c>
      <c r="O64" s="11"/>
    </row>
    <row r="65" spans="1:18" x14ac:dyDescent="0.2">
      <c r="A65" s="7"/>
    </row>
    <row r="66" spans="1:18" ht="15" customHeight="1" x14ac:dyDescent="0.25">
      <c r="A66" s="18" t="s">
        <v>2</v>
      </c>
      <c r="B66" s="122" t="s">
        <v>3</v>
      </c>
      <c r="C66" s="122"/>
      <c r="D66" s="122"/>
      <c r="E66" s="122" t="s">
        <v>4</v>
      </c>
      <c r="F66" s="122"/>
      <c r="G66" s="122"/>
      <c r="H66" s="19"/>
      <c r="I66" s="49"/>
      <c r="J66" s="49">
        <v>1</v>
      </c>
      <c r="K66" s="49">
        <v>2</v>
      </c>
      <c r="L66" s="49">
        <v>3</v>
      </c>
      <c r="M66" s="49">
        <v>4</v>
      </c>
      <c r="N66" s="49">
        <v>5</v>
      </c>
      <c r="O66" s="121" t="s">
        <v>29</v>
      </c>
      <c r="P66" s="120" t="s">
        <v>30</v>
      </c>
      <c r="Q66" s="121" t="s">
        <v>28</v>
      </c>
      <c r="R66" s="118" t="s">
        <v>27</v>
      </c>
    </row>
    <row r="67" spans="1:18" ht="23.25" x14ac:dyDescent="0.35">
      <c r="A67" s="21"/>
      <c r="B67" s="22" t="s">
        <v>7</v>
      </c>
      <c r="C67" s="22" t="s">
        <v>8</v>
      </c>
      <c r="D67" s="22" t="s">
        <v>9</v>
      </c>
      <c r="E67" s="22" t="s">
        <v>7</v>
      </c>
      <c r="F67" s="22" t="s">
        <v>8</v>
      </c>
      <c r="G67" s="22" t="s">
        <v>9</v>
      </c>
      <c r="H67" s="22" t="s">
        <v>10</v>
      </c>
      <c r="I67" s="23"/>
      <c r="J67" s="23"/>
      <c r="K67" s="23"/>
      <c r="L67" s="23"/>
      <c r="M67" s="23"/>
      <c r="N67" s="23"/>
      <c r="O67" s="121"/>
      <c r="P67" s="120"/>
      <c r="Q67" s="121"/>
      <c r="R67" s="119"/>
    </row>
    <row r="68" spans="1:18" x14ac:dyDescent="0.2">
      <c r="A68" s="24">
        <v>1</v>
      </c>
      <c r="B68" s="25">
        <f t="shared" ref="B68:C70" si="31">B8</f>
        <v>503</v>
      </c>
      <c r="C68" s="26">
        <f t="shared" si="31"/>
        <v>534</v>
      </c>
      <c r="D68" s="27">
        <f>SUM(B68:C68)</f>
        <v>1037</v>
      </c>
      <c r="E68" s="25">
        <f t="shared" ref="E68:F70" si="32">E8</f>
        <v>146</v>
      </c>
      <c r="F68" s="26">
        <f t="shared" si="32"/>
        <v>126</v>
      </c>
      <c r="G68" s="27">
        <f>SUM(E68:F68)</f>
        <v>272</v>
      </c>
      <c r="H68" s="28">
        <f>G68*100/D68</f>
        <v>26.229508196721312</v>
      </c>
      <c r="I68" s="29">
        <f>I8</f>
        <v>128</v>
      </c>
      <c r="J68" s="29">
        <v>1</v>
      </c>
      <c r="K68" s="29">
        <v>0</v>
      </c>
      <c r="L68" s="29">
        <v>0</v>
      </c>
      <c r="M68" s="29">
        <v>0</v>
      </c>
      <c r="N68" s="29">
        <v>0</v>
      </c>
      <c r="O68" s="65">
        <f>SUM(J68:N68)</f>
        <v>1</v>
      </c>
      <c r="P68" s="50">
        <v>0</v>
      </c>
      <c r="Q68" s="61">
        <f>Y8</f>
        <v>7</v>
      </c>
      <c r="R68" s="58">
        <v>0</v>
      </c>
    </row>
    <row r="69" spans="1:18" x14ac:dyDescent="0.2">
      <c r="A69" s="24">
        <v>2</v>
      </c>
      <c r="B69" s="32">
        <f t="shared" si="31"/>
        <v>492</v>
      </c>
      <c r="C69" s="33">
        <f t="shared" si="31"/>
        <v>487</v>
      </c>
      <c r="D69" s="27">
        <f>B69+C69</f>
        <v>979</v>
      </c>
      <c r="E69" s="32">
        <f t="shared" si="32"/>
        <v>174</v>
      </c>
      <c r="F69" s="33">
        <f t="shared" si="32"/>
        <v>156</v>
      </c>
      <c r="G69" s="27">
        <f t="shared" ref="G69:G70" si="33">SUM(E69:F69)</f>
        <v>330</v>
      </c>
      <c r="H69" s="28">
        <f>G69*100/D69</f>
        <v>33.707865168539328</v>
      </c>
      <c r="I69" s="29">
        <f>I9</f>
        <v>169</v>
      </c>
      <c r="J69" s="29">
        <v>1</v>
      </c>
      <c r="K69" s="29">
        <v>0</v>
      </c>
      <c r="L69" s="29">
        <v>1</v>
      </c>
      <c r="M69" s="29">
        <v>0</v>
      </c>
      <c r="N69" s="29">
        <v>0</v>
      </c>
      <c r="O69" s="65">
        <f t="shared" ref="O69:O70" si="34">SUM(J69:N69)</f>
        <v>2</v>
      </c>
      <c r="P69" s="50">
        <v>0</v>
      </c>
      <c r="Q69" s="61">
        <f>Y9</f>
        <v>9</v>
      </c>
      <c r="R69" s="58">
        <v>0</v>
      </c>
    </row>
    <row r="70" spans="1:18" x14ac:dyDescent="0.2">
      <c r="A70" s="24">
        <v>3</v>
      </c>
      <c r="B70" s="32">
        <f t="shared" si="31"/>
        <v>421</v>
      </c>
      <c r="C70" s="33">
        <f t="shared" si="31"/>
        <v>413</v>
      </c>
      <c r="D70" s="27">
        <f t="shared" ref="D70" si="35">SUM(B70:C70)</f>
        <v>834</v>
      </c>
      <c r="E70" s="32">
        <f t="shared" si="32"/>
        <v>149</v>
      </c>
      <c r="F70" s="33">
        <f t="shared" si="32"/>
        <v>139</v>
      </c>
      <c r="G70" s="27">
        <f t="shared" si="33"/>
        <v>288</v>
      </c>
      <c r="H70" s="28">
        <f t="shared" ref="H70:H71" si="36">G70*100/D70</f>
        <v>34.532374100719423</v>
      </c>
      <c r="I70" s="29">
        <f>I10</f>
        <v>138</v>
      </c>
      <c r="J70" s="29">
        <v>2</v>
      </c>
      <c r="K70" s="29">
        <v>0</v>
      </c>
      <c r="L70" s="29">
        <v>0</v>
      </c>
      <c r="M70" s="29">
        <v>0</v>
      </c>
      <c r="N70" s="29">
        <v>1</v>
      </c>
      <c r="O70" s="65">
        <f t="shared" si="34"/>
        <v>3</v>
      </c>
      <c r="P70" s="50">
        <v>0</v>
      </c>
      <c r="Q70" s="61">
        <f>Y10</f>
        <v>9</v>
      </c>
      <c r="R70" s="58">
        <v>0</v>
      </c>
    </row>
    <row r="71" spans="1:18" ht="18" x14ac:dyDescent="0.25">
      <c r="A71" s="37" t="s">
        <v>12</v>
      </c>
      <c r="B71" s="38">
        <f>SUM(B68:B70)</f>
        <v>1416</v>
      </c>
      <c r="C71" s="38">
        <f>SUM(C68:C70)</f>
        <v>1434</v>
      </c>
      <c r="D71" s="38">
        <f>SUM(D68:D70)</f>
        <v>2850</v>
      </c>
      <c r="E71" s="38">
        <f>SUM(E68:E70)</f>
        <v>469</v>
      </c>
      <c r="F71" s="38">
        <f>SUM(F68:F70)</f>
        <v>421</v>
      </c>
      <c r="G71" s="38">
        <f>SUM(E71:F71)</f>
        <v>890</v>
      </c>
      <c r="H71" s="39">
        <f t="shared" si="36"/>
        <v>31.228070175438596</v>
      </c>
      <c r="I71" s="40">
        <f t="shared" ref="I71:R71" si="37">SUM(I68:I70)</f>
        <v>435</v>
      </c>
      <c r="J71" s="40">
        <f t="shared" si="37"/>
        <v>4</v>
      </c>
      <c r="K71" s="40">
        <f t="shared" si="37"/>
        <v>0</v>
      </c>
      <c r="L71" s="40">
        <f t="shared" si="37"/>
        <v>1</v>
      </c>
      <c r="M71" s="40">
        <f t="shared" si="37"/>
        <v>0</v>
      </c>
      <c r="N71" s="40">
        <f t="shared" si="37"/>
        <v>1</v>
      </c>
      <c r="O71" s="65">
        <f t="shared" si="37"/>
        <v>6</v>
      </c>
      <c r="P71" s="50">
        <f t="shared" si="37"/>
        <v>0</v>
      </c>
      <c r="Q71" s="62">
        <f t="shared" si="37"/>
        <v>25</v>
      </c>
      <c r="R71" s="58">
        <f t="shared" si="37"/>
        <v>0</v>
      </c>
    </row>
    <row r="72" spans="1:18" x14ac:dyDescent="0.2">
      <c r="A72" s="37"/>
      <c r="B72" s="30"/>
      <c r="C72" s="126" t="s">
        <v>13</v>
      </c>
      <c r="D72" s="126"/>
      <c r="E72" s="126"/>
      <c r="F72" s="126"/>
      <c r="G72" s="126"/>
      <c r="H72" s="126"/>
      <c r="I72" s="42">
        <f>I71*100/G71</f>
        <v>48.876404494382022</v>
      </c>
      <c r="J72" s="42">
        <f>J71*100/G71</f>
        <v>0.449438202247191</v>
      </c>
      <c r="K72" s="42">
        <f>K71*100/G71</f>
        <v>0</v>
      </c>
      <c r="L72" s="42">
        <f>L71*100/G71</f>
        <v>0.11235955056179775</v>
      </c>
      <c r="M72" s="42">
        <f>M71*100/G71</f>
        <v>0</v>
      </c>
      <c r="N72" s="42">
        <f>N71*100/G71</f>
        <v>0.11235955056179775</v>
      </c>
      <c r="O72" s="67">
        <f>O71*100/G71</f>
        <v>0.6741573033707865</v>
      </c>
      <c r="P72" s="51">
        <f>P71*100/G71</f>
        <v>0</v>
      </c>
      <c r="Q72" s="63">
        <f>Q71*100/G71</f>
        <v>2.808988764044944</v>
      </c>
      <c r="R72" s="59">
        <f>R71*100/G71</f>
        <v>0</v>
      </c>
    </row>
    <row r="73" spans="1:18" x14ac:dyDescent="0.2">
      <c r="A73" s="44"/>
      <c r="B73" s="45"/>
      <c r="C73" s="125" t="s">
        <v>21</v>
      </c>
      <c r="D73" s="125"/>
      <c r="E73" s="125"/>
      <c r="F73" s="125"/>
      <c r="G73" s="125"/>
      <c r="H73" s="125"/>
      <c r="I73" s="46"/>
      <c r="J73" s="46">
        <f>J71*100/Q71</f>
        <v>16</v>
      </c>
      <c r="K73" s="46">
        <f>K71*100/Q71</f>
        <v>0</v>
      </c>
      <c r="L73" s="46">
        <f>L71*100/Q71</f>
        <v>4</v>
      </c>
      <c r="M73" s="46">
        <f>M71*100/Q71</f>
        <v>0</v>
      </c>
      <c r="N73" s="46">
        <f>N71*100/Q71</f>
        <v>4</v>
      </c>
      <c r="O73" s="68">
        <f>O72*100/Q71</f>
        <v>2.6966292134831464</v>
      </c>
      <c r="P73" s="52">
        <f>P72*100/Q71</f>
        <v>0</v>
      </c>
      <c r="Q73" s="64">
        <f>Q71*100/Q71</f>
        <v>100</v>
      </c>
      <c r="R73" s="60"/>
    </row>
    <row r="76" spans="1:18" ht="24.75" x14ac:dyDescent="0.3">
      <c r="A76" s="5" t="s">
        <v>15</v>
      </c>
      <c r="J76" s="6"/>
    </row>
    <row r="77" spans="1:18" ht="18" x14ac:dyDescent="0.25">
      <c r="A77" s="8" t="str">
        <f>A20</f>
        <v>DE PASCALE MICHELE</v>
      </c>
      <c r="J77" s="6"/>
    </row>
    <row r="78" spans="1:18" ht="34.5" x14ac:dyDescent="0.25">
      <c r="A78" s="8" t="s">
        <v>40</v>
      </c>
      <c r="H78" s="12"/>
      <c r="I78" s="10" t="str">
        <f>I21</f>
        <v>DE PASCALE MICHELE</v>
      </c>
      <c r="J78" s="11" t="s">
        <v>25</v>
      </c>
      <c r="K78" s="11" t="s">
        <v>17</v>
      </c>
      <c r="L78" s="11" t="s">
        <v>53</v>
      </c>
      <c r="M78" s="11" t="s">
        <v>54</v>
      </c>
      <c r="N78" s="11" t="s">
        <v>55</v>
      </c>
      <c r="O78" s="11"/>
    </row>
    <row r="79" spans="1:18" x14ac:dyDescent="0.2">
      <c r="A79" s="7"/>
    </row>
    <row r="80" spans="1:18" ht="15" customHeight="1" x14ac:dyDescent="0.25">
      <c r="A80" s="18" t="s">
        <v>2</v>
      </c>
      <c r="B80" s="122" t="s">
        <v>3</v>
      </c>
      <c r="C80" s="122"/>
      <c r="D80" s="122"/>
      <c r="E80" s="122" t="s">
        <v>4</v>
      </c>
      <c r="F80" s="122"/>
      <c r="G80" s="122"/>
      <c r="H80" s="19"/>
      <c r="I80" s="49"/>
      <c r="J80" s="49">
        <v>1</v>
      </c>
      <c r="K80" s="49">
        <v>2</v>
      </c>
      <c r="L80" s="49">
        <v>3</v>
      </c>
      <c r="M80" s="49">
        <v>4</v>
      </c>
      <c r="N80" s="49">
        <v>5</v>
      </c>
      <c r="O80" s="121" t="s">
        <v>29</v>
      </c>
      <c r="P80" s="120" t="s">
        <v>30</v>
      </c>
      <c r="Q80" s="121" t="s">
        <v>28</v>
      </c>
      <c r="R80" s="118" t="s">
        <v>27</v>
      </c>
    </row>
    <row r="81" spans="1:18" ht="23.25" x14ac:dyDescent="0.35">
      <c r="A81" s="21"/>
      <c r="B81" s="22" t="s">
        <v>7</v>
      </c>
      <c r="C81" s="22" t="s">
        <v>8</v>
      </c>
      <c r="D81" s="22" t="s">
        <v>9</v>
      </c>
      <c r="E81" s="22" t="s">
        <v>7</v>
      </c>
      <c r="F81" s="22" t="s">
        <v>8</v>
      </c>
      <c r="G81" s="22" t="s">
        <v>9</v>
      </c>
      <c r="H81" s="22" t="s">
        <v>10</v>
      </c>
      <c r="I81" s="23"/>
      <c r="J81" s="23"/>
      <c r="K81" s="23"/>
      <c r="L81" s="23"/>
      <c r="M81" s="23"/>
      <c r="N81" s="23"/>
      <c r="O81" s="121"/>
      <c r="P81" s="120"/>
      <c r="Q81" s="121"/>
      <c r="R81" s="119"/>
    </row>
    <row r="82" spans="1:18" x14ac:dyDescent="0.2">
      <c r="A82" s="24">
        <v>1</v>
      </c>
      <c r="B82" s="25">
        <f t="shared" ref="B82:C84" si="38">B8</f>
        <v>503</v>
      </c>
      <c r="C82" s="26">
        <f t="shared" si="38"/>
        <v>534</v>
      </c>
      <c r="D82" s="27">
        <f>SUM(B82:C82)</f>
        <v>1037</v>
      </c>
      <c r="E82" s="25">
        <f t="shared" ref="E82:F84" si="39">E8</f>
        <v>146</v>
      </c>
      <c r="F82" s="26">
        <f t="shared" si="39"/>
        <v>126</v>
      </c>
      <c r="G82" s="27">
        <f>SUM(E82:F82)</f>
        <v>272</v>
      </c>
      <c r="H82" s="28">
        <f>G82*100/D82</f>
        <v>26.229508196721312</v>
      </c>
      <c r="I82" s="29">
        <f>I8</f>
        <v>128</v>
      </c>
      <c r="J82" s="29">
        <v>19</v>
      </c>
      <c r="K82" s="29">
        <v>13</v>
      </c>
      <c r="L82" s="29">
        <v>24</v>
      </c>
      <c r="M82" s="29">
        <v>0</v>
      </c>
      <c r="N82" s="29">
        <v>0</v>
      </c>
      <c r="O82" s="65">
        <f>SUM(J82:N82)</f>
        <v>56</v>
      </c>
      <c r="P82" s="50">
        <v>0</v>
      </c>
      <c r="Q82" s="61">
        <f>Z8</f>
        <v>102</v>
      </c>
      <c r="R82" s="58">
        <v>0</v>
      </c>
    </row>
    <row r="83" spans="1:18" x14ac:dyDescent="0.2">
      <c r="A83" s="24">
        <v>2</v>
      </c>
      <c r="B83" s="32">
        <f t="shared" si="38"/>
        <v>492</v>
      </c>
      <c r="C83" s="33">
        <f t="shared" si="38"/>
        <v>487</v>
      </c>
      <c r="D83" s="27">
        <f>B83+C83</f>
        <v>979</v>
      </c>
      <c r="E83" s="32">
        <f t="shared" si="39"/>
        <v>174</v>
      </c>
      <c r="F83" s="33">
        <f t="shared" si="39"/>
        <v>156</v>
      </c>
      <c r="G83" s="27">
        <f t="shared" ref="G83:G85" si="40">SUM(E83:F83)</f>
        <v>330</v>
      </c>
      <c r="H83" s="28">
        <f>G83*100/D83</f>
        <v>33.707865168539328</v>
      </c>
      <c r="I83" s="29">
        <f>I9</f>
        <v>169</v>
      </c>
      <c r="J83" s="29">
        <v>17</v>
      </c>
      <c r="K83" s="29">
        <v>17</v>
      </c>
      <c r="L83" s="29">
        <v>36</v>
      </c>
      <c r="M83" s="29">
        <v>3</v>
      </c>
      <c r="N83" s="29">
        <v>0</v>
      </c>
      <c r="O83" s="65">
        <f t="shared" ref="O83:O84" si="41">SUM(J83:N83)</f>
        <v>73</v>
      </c>
      <c r="P83" s="50">
        <v>0</v>
      </c>
      <c r="Q83" s="61">
        <f>Z9</f>
        <v>136</v>
      </c>
      <c r="R83" s="58">
        <v>0</v>
      </c>
    </row>
    <row r="84" spans="1:18" x14ac:dyDescent="0.2">
      <c r="A84" s="24">
        <v>3</v>
      </c>
      <c r="B84" s="32">
        <f t="shared" si="38"/>
        <v>421</v>
      </c>
      <c r="C84" s="33">
        <f t="shared" si="38"/>
        <v>413</v>
      </c>
      <c r="D84" s="27">
        <f t="shared" ref="D84" si="42">SUM(B84:C84)</f>
        <v>834</v>
      </c>
      <c r="E84" s="32">
        <f t="shared" si="39"/>
        <v>149</v>
      </c>
      <c r="F84" s="33">
        <f t="shared" si="39"/>
        <v>139</v>
      </c>
      <c r="G84" s="27">
        <f t="shared" si="40"/>
        <v>288</v>
      </c>
      <c r="H84" s="28">
        <f t="shared" ref="H84:H85" si="43">G84*100/D84</f>
        <v>34.532374100719423</v>
      </c>
      <c r="I84" s="29">
        <v>138</v>
      </c>
      <c r="J84" s="29">
        <v>10</v>
      </c>
      <c r="K84" s="29">
        <v>17</v>
      </c>
      <c r="L84" s="29">
        <v>22</v>
      </c>
      <c r="M84" s="29">
        <v>0</v>
      </c>
      <c r="N84" s="29">
        <v>0</v>
      </c>
      <c r="O84" s="65">
        <f t="shared" si="41"/>
        <v>49</v>
      </c>
      <c r="P84" s="50">
        <v>0</v>
      </c>
      <c r="Q84" s="61">
        <f>Z10</f>
        <v>86</v>
      </c>
      <c r="R84" s="58">
        <v>0</v>
      </c>
    </row>
    <row r="85" spans="1:18" ht="18" x14ac:dyDescent="0.25">
      <c r="A85" s="37" t="s">
        <v>12</v>
      </c>
      <c r="B85" s="38">
        <f>SUM(B82:B84)</f>
        <v>1416</v>
      </c>
      <c r="C85" s="38">
        <f>SUM(C82:C84)</f>
        <v>1434</v>
      </c>
      <c r="D85" s="38">
        <f>SUM(D82:D84)</f>
        <v>2850</v>
      </c>
      <c r="E85" s="38">
        <f>SUM(E82:E84)</f>
        <v>469</v>
      </c>
      <c r="F85" s="38">
        <f>SUM(F82:F84)</f>
        <v>421</v>
      </c>
      <c r="G85" s="38">
        <f t="shared" si="40"/>
        <v>890</v>
      </c>
      <c r="H85" s="39">
        <f t="shared" si="43"/>
        <v>31.228070175438596</v>
      </c>
      <c r="I85" s="40">
        <f t="shared" ref="I85:R85" si="44">SUM(I82:I84)</f>
        <v>435</v>
      </c>
      <c r="J85" s="40">
        <f t="shared" si="44"/>
        <v>46</v>
      </c>
      <c r="K85" s="40">
        <f t="shared" si="44"/>
        <v>47</v>
      </c>
      <c r="L85" s="40">
        <f t="shared" si="44"/>
        <v>82</v>
      </c>
      <c r="M85" s="40">
        <f t="shared" si="44"/>
        <v>3</v>
      </c>
      <c r="N85" s="40">
        <f t="shared" si="44"/>
        <v>0</v>
      </c>
      <c r="O85" s="65">
        <f t="shared" si="44"/>
        <v>178</v>
      </c>
      <c r="P85" s="50">
        <f t="shared" si="44"/>
        <v>0</v>
      </c>
      <c r="Q85" s="62">
        <f t="shared" si="44"/>
        <v>324</v>
      </c>
      <c r="R85" s="58">
        <f t="shared" si="44"/>
        <v>0</v>
      </c>
    </row>
    <row r="86" spans="1:18" x14ac:dyDescent="0.2">
      <c r="A86" s="37"/>
      <c r="B86" s="30"/>
      <c r="C86" s="126" t="s">
        <v>13</v>
      </c>
      <c r="D86" s="126"/>
      <c r="E86" s="126"/>
      <c r="F86" s="126"/>
      <c r="G86" s="126"/>
      <c r="H86" s="126"/>
      <c r="I86" s="42">
        <f>I85*100/G85</f>
        <v>48.876404494382022</v>
      </c>
      <c r="J86" s="42">
        <f>J85*100/G85</f>
        <v>5.1685393258426968</v>
      </c>
      <c r="K86" s="42">
        <f>K85*100/G85</f>
        <v>5.2808988764044944</v>
      </c>
      <c r="L86" s="42">
        <f>L85*100/G85</f>
        <v>9.213483146067416</v>
      </c>
      <c r="M86" s="42">
        <f>M85*100/G85</f>
        <v>0.33707865168539325</v>
      </c>
      <c r="N86" s="42">
        <f>N85*100/G85</f>
        <v>0</v>
      </c>
      <c r="O86" s="67">
        <f>O85*100/G85</f>
        <v>20</v>
      </c>
      <c r="P86" s="51">
        <f>P85*100/G85</f>
        <v>0</v>
      </c>
      <c r="Q86" s="63">
        <f>Q85*100/G85</f>
        <v>36.40449438202247</v>
      </c>
      <c r="R86" s="59">
        <f>R85*100/G85</f>
        <v>0</v>
      </c>
    </row>
    <row r="87" spans="1:18" x14ac:dyDescent="0.2">
      <c r="A87" s="44"/>
      <c r="B87" s="45"/>
      <c r="C87" s="125" t="s">
        <v>21</v>
      </c>
      <c r="D87" s="125"/>
      <c r="E87" s="125"/>
      <c r="F87" s="125"/>
      <c r="G87" s="125"/>
      <c r="H87" s="125"/>
      <c r="I87" s="46"/>
      <c r="J87" s="46">
        <f>J85*100/Q85</f>
        <v>14.197530864197532</v>
      </c>
      <c r="K87" s="46">
        <f>K85*100/Q85</f>
        <v>14.506172839506172</v>
      </c>
      <c r="L87" s="46">
        <f>L85*100/Q85</f>
        <v>25.308641975308642</v>
      </c>
      <c r="M87" s="46">
        <f>M85*100/Q85</f>
        <v>0.92592592592592593</v>
      </c>
      <c r="N87" s="46">
        <f>N85*100/Q85</f>
        <v>0</v>
      </c>
      <c r="O87" s="68">
        <f>O86*100/Q85</f>
        <v>6.1728395061728394</v>
      </c>
      <c r="P87" s="52">
        <f>P86*100/Q85</f>
        <v>0</v>
      </c>
      <c r="Q87" s="64">
        <f>Q85*100/Q85</f>
        <v>100</v>
      </c>
      <c r="R87" s="60"/>
    </row>
    <row r="89" spans="1:18" x14ac:dyDescent="0.2">
      <c r="P89" s="69"/>
    </row>
    <row r="90" spans="1:18" ht="24.75" x14ac:dyDescent="0.3">
      <c r="A90" s="5" t="s">
        <v>16</v>
      </c>
      <c r="J90" s="6"/>
    </row>
    <row r="91" spans="1:18" ht="18" x14ac:dyDescent="0.25">
      <c r="A91" s="8" t="s">
        <v>57</v>
      </c>
      <c r="J91" s="6"/>
    </row>
    <row r="92" spans="1:18" ht="26.25" x14ac:dyDescent="0.25">
      <c r="A92" s="8" t="s">
        <v>59</v>
      </c>
      <c r="H92" s="12"/>
      <c r="I92" s="10" t="s">
        <v>58</v>
      </c>
      <c r="J92" s="11" t="s">
        <v>60</v>
      </c>
      <c r="K92" s="11" t="s">
        <v>61</v>
      </c>
      <c r="L92" s="11" t="s">
        <v>62</v>
      </c>
      <c r="M92" s="11" t="s">
        <v>63</v>
      </c>
      <c r="N92" s="11" t="s">
        <v>64</v>
      </c>
      <c r="O92" s="11"/>
    </row>
    <row r="93" spans="1:18" x14ac:dyDescent="0.2">
      <c r="A93" s="7"/>
    </row>
    <row r="94" spans="1:18" ht="14.1" customHeight="1" x14ac:dyDescent="0.25">
      <c r="A94" s="18" t="s">
        <v>2</v>
      </c>
      <c r="B94" s="122" t="s">
        <v>3</v>
      </c>
      <c r="C94" s="122"/>
      <c r="D94" s="122"/>
      <c r="E94" s="122" t="s">
        <v>4</v>
      </c>
      <c r="F94" s="122"/>
      <c r="G94" s="122"/>
      <c r="H94" s="19"/>
      <c r="I94" s="49"/>
      <c r="J94" s="49">
        <v>1</v>
      </c>
      <c r="K94" s="49">
        <v>2</v>
      </c>
      <c r="L94" s="49">
        <v>3</v>
      </c>
      <c r="M94" s="49">
        <v>4</v>
      </c>
      <c r="N94" s="49">
        <v>5</v>
      </c>
      <c r="O94" s="121" t="s">
        <v>29</v>
      </c>
      <c r="P94" s="120" t="s">
        <v>30</v>
      </c>
      <c r="Q94" s="121" t="s">
        <v>28</v>
      </c>
      <c r="R94" s="118" t="s">
        <v>27</v>
      </c>
    </row>
    <row r="95" spans="1:18" ht="23.25" x14ac:dyDescent="0.35">
      <c r="A95" s="21"/>
      <c r="B95" s="22" t="s">
        <v>7</v>
      </c>
      <c r="C95" s="22" t="s">
        <v>8</v>
      </c>
      <c r="D95" s="22" t="s">
        <v>9</v>
      </c>
      <c r="E95" s="22" t="s">
        <v>7</v>
      </c>
      <c r="F95" s="22" t="s">
        <v>8</v>
      </c>
      <c r="G95" s="22" t="s">
        <v>9</v>
      </c>
      <c r="H95" s="22" t="s">
        <v>10</v>
      </c>
      <c r="I95" s="23"/>
      <c r="J95" s="23"/>
      <c r="K95" s="23"/>
      <c r="L95" s="23"/>
      <c r="M95" s="23"/>
      <c r="N95" s="23"/>
      <c r="O95" s="121"/>
      <c r="P95" s="120"/>
      <c r="Q95" s="121"/>
      <c r="R95" s="119"/>
    </row>
    <row r="96" spans="1:18" x14ac:dyDescent="0.2">
      <c r="A96" s="24">
        <v>1</v>
      </c>
      <c r="B96" s="25">
        <f t="shared" ref="B96:C98" si="45">B8</f>
        <v>503</v>
      </c>
      <c r="C96" s="26">
        <f t="shared" si="45"/>
        <v>534</v>
      </c>
      <c r="D96" s="27">
        <f>SUM(B96:C96)</f>
        <v>1037</v>
      </c>
      <c r="E96" s="25">
        <f t="shared" ref="E96:F98" si="46">E8</f>
        <v>146</v>
      </c>
      <c r="F96" s="26">
        <f t="shared" si="46"/>
        <v>126</v>
      </c>
      <c r="G96" s="27">
        <f>SUM(E96:F96)</f>
        <v>272</v>
      </c>
      <c r="H96" s="28">
        <f>G96*100/D96</f>
        <v>26.229508196721312</v>
      </c>
      <c r="I96" s="29">
        <f>J8</f>
        <v>124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65">
        <f>SUM(J96:N96)</f>
        <v>0</v>
      </c>
      <c r="P96" s="50">
        <v>0</v>
      </c>
      <c r="Q96" s="61">
        <f>AA8</f>
        <v>4</v>
      </c>
      <c r="R96" s="58">
        <v>0</v>
      </c>
    </row>
    <row r="97" spans="1:18" x14ac:dyDescent="0.2">
      <c r="A97" s="24">
        <v>2</v>
      </c>
      <c r="B97" s="32">
        <f t="shared" si="45"/>
        <v>492</v>
      </c>
      <c r="C97" s="33">
        <f t="shared" si="45"/>
        <v>487</v>
      </c>
      <c r="D97" s="27">
        <f>B97+C97</f>
        <v>979</v>
      </c>
      <c r="E97" s="32">
        <f t="shared" si="46"/>
        <v>174</v>
      </c>
      <c r="F97" s="33">
        <f t="shared" si="46"/>
        <v>156</v>
      </c>
      <c r="G97" s="27">
        <f t="shared" ref="G97:G99" si="47">SUM(E97:F97)</f>
        <v>330</v>
      </c>
      <c r="H97" s="28">
        <f>G97*100/D97</f>
        <v>33.707865168539328</v>
      </c>
      <c r="I97" s="29">
        <f>J9</f>
        <v>145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65">
        <f t="shared" ref="O97:O98" si="48">SUM(J97:N97)</f>
        <v>0</v>
      </c>
      <c r="P97" s="50">
        <v>0</v>
      </c>
      <c r="Q97" s="61">
        <f>AA9</f>
        <v>2</v>
      </c>
      <c r="R97" s="58">
        <v>0</v>
      </c>
    </row>
    <row r="98" spans="1:18" x14ac:dyDescent="0.2">
      <c r="A98" s="24">
        <v>3</v>
      </c>
      <c r="B98" s="32">
        <f t="shared" si="45"/>
        <v>421</v>
      </c>
      <c r="C98" s="33">
        <f t="shared" si="45"/>
        <v>413</v>
      </c>
      <c r="D98" s="27">
        <f t="shared" ref="D98" si="49">SUM(B98:C98)</f>
        <v>834</v>
      </c>
      <c r="E98" s="32">
        <f t="shared" si="46"/>
        <v>149</v>
      </c>
      <c r="F98" s="33">
        <f t="shared" si="46"/>
        <v>139</v>
      </c>
      <c r="G98" s="27">
        <f t="shared" si="47"/>
        <v>288</v>
      </c>
      <c r="H98" s="28">
        <f t="shared" ref="H98:H99" si="50">G98*100/D98</f>
        <v>34.532374100719423</v>
      </c>
      <c r="I98" s="29">
        <f>J10</f>
        <v>153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65">
        <f t="shared" si="48"/>
        <v>0</v>
      </c>
      <c r="P98" s="50">
        <v>0</v>
      </c>
      <c r="Q98" s="61">
        <f>AA10</f>
        <v>12</v>
      </c>
      <c r="R98" s="58">
        <v>0</v>
      </c>
    </row>
    <row r="99" spans="1:18" ht="18" x14ac:dyDescent="0.25">
      <c r="A99" s="37" t="s">
        <v>12</v>
      </c>
      <c r="B99" s="38">
        <f>SUM(B96:B98)</f>
        <v>1416</v>
      </c>
      <c r="C99" s="38">
        <f>SUM(C96:C98)</f>
        <v>1434</v>
      </c>
      <c r="D99" s="38">
        <f>SUM(D96:D98)</f>
        <v>2850</v>
      </c>
      <c r="E99" s="38">
        <f>SUM(E96:E98)</f>
        <v>469</v>
      </c>
      <c r="F99" s="38">
        <f>SUM(F96:F98)</f>
        <v>421</v>
      </c>
      <c r="G99" s="38">
        <f t="shared" si="47"/>
        <v>890</v>
      </c>
      <c r="H99" s="39">
        <f t="shared" si="50"/>
        <v>31.228070175438596</v>
      </c>
      <c r="I99" s="40">
        <f t="shared" ref="I99:R99" si="51">SUM(I96:I98)</f>
        <v>422</v>
      </c>
      <c r="J99" s="40">
        <f t="shared" si="51"/>
        <v>0</v>
      </c>
      <c r="K99" s="40">
        <f t="shared" si="51"/>
        <v>0</v>
      </c>
      <c r="L99" s="40">
        <f t="shared" si="51"/>
        <v>0</v>
      </c>
      <c r="M99" s="40">
        <f t="shared" si="51"/>
        <v>0</v>
      </c>
      <c r="N99" s="40">
        <f t="shared" si="51"/>
        <v>0</v>
      </c>
      <c r="O99" s="65">
        <f t="shared" si="51"/>
        <v>0</v>
      </c>
      <c r="P99" s="50">
        <f t="shared" si="51"/>
        <v>0</v>
      </c>
      <c r="Q99" s="62">
        <f t="shared" si="51"/>
        <v>18</v>
      </c>
      <c r="R99" s="58">
        <f t="shared" si="51"/>
        <v>0</v>
      </c>
    </row>
    <row r="100" spans="1:18" x14ac:dyDescent="0.2">
      <c r="A100" s="37"/>
      <c r="B100" s="30"/>
      <c r="C100" s="126" t="s">
        <v>13</v>
      </c>
      <c r="D100" s="126"/>
      <c r="E100" s="126"/>
      <c r="F100" s="126"/>
      <c r="G100" s="126"/>
      <c r="H100" s="126"/>
      <c r="I100" s="42">
        <f>I99*100/G99</f>
        <v>47.415730337078649</v>
      </c>
      <c r="J100" s="42">
        <f>J99*100/G99</f>
        <v>0</v>
      </c>
      <c r="K100" s="42">
        <f>K99*100/G99</f>
        <v>0</v>
      </c>
      <c r="L100" s="42">
        <f>L99*100/G99</f>
        <v>0</v>
      </c>
      <c r="M100" s="42">
        <f>M99*100/G99</f>
        <v>0</v>
      </c>
      <c r="N100" s="42">
        <f>N99*100/G99</f>
        <v>0</v>
      </c>
      <c r="O100" s="67">
        <f>O99*100/G99</f>
        <v>0</v>
      </c>
      <c r="P100" s="51">
        <f>P99*100/G99</f>
        <v>0</v>
      </c>
      <c r="Q100" s="63">
        <f>Q99*100/G99</f>
        <v>2.0224719101123596</v>
      </c>
      <c r="R100" s="59">
        <f>R99*100/G99</f>
        <v>0</v>
      </c>
    </row>
    <row r="101" spans="1:18" x14ac:dyDescent="0.2">
      <c r="A101" s="44"/>
      <c r="B101" s="45"/>
      <c r="C101" s="125" t="s">
        <v>21</v>
      </c>
      <c r="D101" s="125"/>
      <c r="E101" s="125"/>
      <c r="F101" s="125"/>
      <c r="G101" s="125"/>
      <c r="H101" s="125"/>
      <c r="I101" s="46"/>
      <c r="J101" s="46">
        <f>J99*100/Q99</f>
        <v>0</v>
      </c>
      <c r="K101" s="46">
        <f>K99*100/Q99</f>
        <v>0</v>
      </c>
      <c r="L101" s="46">
        <f>L99*100/Q99</f>
        <v>0</v>
      </c>
      <c r="M101" s="46">
        <f>M99*100/Q99</f>
        <v>0</v>
      </c>
      <c r="N101" s="46">
        <f>N99*100/Q99</f>
        <v>0</v>
      </c>
      <c r="O101" s="68">
        <f>O100*100/Q99</f>
        <v>0</v>
      </c>
      <c r="P101" s="52">
        <f>P100*100/Q99</f>
        <v>0</v>
      </c>
      <c r="Q101" s="64">
        <f>Q99*100/Q99</f>
        <v>100</v>
      </c>
      <c r="R101" s="60"/>
    </row>
    <row r="104" spans="1:18" ht="24.75" x14ac:dyDescent="0.3">
      <c r="A104" s="5" t="s">
        <v>16</v>
      </c>
      <c r="J104" s="6"/>
    </row>
    <row r="105" spans="1:18" ht="18" x14ac:dyDescent="0.25">
      <c r="A105" s="8" t="str">
        <f>A91</f>
        <v xml:space="preserve">UGOLINI ELENA </v>
      </c>
      <c r="J105" s="6"/>
    </row>
    <row r="106" spans="1:18" ht="26.25" x14ac:dyDescent="0.25">
      <c r="A106" s="8" t="s">
        <v>65</v>
      </c>
      <c r="H106" s="12"/>
      <c r="I106" s="10" t="str">
        <f>I92</f>
        <v>UGOLINI ELENA</v>
      </c>
      <c r="J106" s="11" t="s">
        <v>66</v>
      </c>
      <c r="K106" s="11" t="s">
        <v>67</v>
      </c>
      <c r="L106" s="11" t="s">
        <v>68</v>
      </c>
      <c r="M106" s="11" t="s">
        <v>69</v>
      </c>
      <c r="N106" s="11" t="s">
        <v>70</v>
      </c>
    </row>
    <row r="107" spans="1:18" x14ac:dyDescent="0.2">
      <c r="A107" s="7"/>
    </row>
    <row r="108" spans="1:18" ht="14.1" customHeight="1" x14ac:dyDescent="0.25">
      <c r="A108" s="18" t="s">
        <v>2</v>
      </c>
      <c r="B108" s="122" t="s">
        <v>3</v>
      </c>
      <c r="C108" s="122"/>
      <c r="D108" s="122"/>
      <c r="E108" s="122" t="s">
        <v>4</v>
      </c>
      <c r="F108" s="122"/>
      <c r="G108" s="122"/>
      <c r="H108" s="19"/>
      <c r="I108" s="49"/>
      <c r="J108" s="49">
        <v>1</v>
      </c>
      <c r="K108" s="49">
        <v>2</v>
      </c>
      <c r="L108" s="49">
        <v>3</v>
      </c>
      <c r="M108" s="49">
        <v>4</v>
      </c>
      <c r="N108" s="49">
        <v>4</v>
      </c>
      <c r="O108" s="121" t="s">
        <v>29</v>
      </c>
      <c r="P108" s="120" t="s">
        <v>30</v>
      </c>
      <c r="Q108" s="121" t="s">
        <v>28</v>
      </c>
      <c r="R108" s="118" t="s">
        <v>27</v>
      </c>
    </row>
    <row r="109" spans="1:18" ht="23.25" x14ac:dyDescent="0.35">
      <c r="A109" s="21"/>
      <c r="B109" s="22" t="s">
        <v>7</v>
      </c>
      <c r="C109" s="22" t="s">
        <v>8</v>
      </c>
      <c r="D109" s="22" t="s">
        <v>9</v>
      </c>
      <c r="E109" s="22" t="s">
        <v>7</v>
      </c>
      <c r="F109" s="22" t="s">
        <v>8</v>
      </c>
      <c r="G109" s="22" t="s">
        <v>9</v>
      </c>
      <c r="H109" s="22" t="s">
        <v>10</v>
      </c>
      <c r="I109" s="23"/>
      <c r="J109" s="23"/>
      <c r="K109" s="23"/>
      <c r="L109" s="23"/>
      <c r="M109" s="23"/>
      <c r="N109" s="23"/>
      <c r="O109" s="121"/>
      <c r="P109" s="120"/>
      <c r="Q109" s="121"/>
      <c r="R109" s="119"/>
    </row>
    <row r="110" spans="1:18" x14ac:dyDescent="0.2">
      <c r="A110" s="24">
        <v>1</v>
      </c>
      <c r="B110" s="25">
        <f t="shared" ref="B110:C112" si="52">B8</f>
        <v>503</v>
      </c>
      <c r="C110" s="26">
        <f t="shared" si="52"/>
        <v>534</v>
      </c>
      <c r="D110" s="27">
        <f>SUM(B110:C110)</f>
        <v>1037</v>
      </c>
      <c r="E110" s="25">
        <f t="shared" ref="E110:F112" si="53">E8</f>
        <v>146</v>
      </c>
      <c r="F110" s="26">
        <f t="shared" si="53"/>
        <v>126</v>
      </c>
      <c r="G110" s="27">
        <f>SUM(E110:F110)</f>
        <v>272</v>
      </c>
      <c r="H110" s="28">
        <f>G110*100/D110</f>
        <v>26.229508196721312</v>
      </c>
      <c r="I110" s="29">
        <f>J8</f>
        <v>124</v>
      </c>
      <c r="J110" s="29">
        <v>7</v>
      </c>
      <c r="K110" s="29">
        <v>0</v>
      </c>
      <c r="L110" s="29">
        <v>0</v>
      </c>
      <c r="M110" s="29">
        <v>2</v>
      </c>
      <c r="N110" s="29">
        <v>0</v>
      </c>
      <c r="O110" s="65">
        <f>SUM(J110:N110)</f>
        <v>9</v>
      </c>
      <c r="P110" s="50">
        <v>0</v>
      </c>
      <c r="Q110" s="61">
        <f>AB8</f>
        <v>16</v>
      </c>
      <c r="R110" s="58">
        <v>0</v>
      </c>
    </row>
    <row r="111" spans="1:18" x14ac:dyDescent="0.2">
      <c r="A111" s="24">
        <v>2</v>
      </c>
      <c r="B111" s="32">
        <f t="shared" si="52"/>
        <v>492</v>
      </c>
      <c r="C111" s="33">
        <f t="shared" si="52"/>
        <v>487</v>
      </c>
      <c r="D111" s="27">
        <f>B111+C111</f>
        <v>979</v>
      </c>
      <c r="E111" s="32">
        <f t="shared" si="53"/>
        <v>174</v>
      </c>
      <c r="F111" s="33">
        <f t="shared" si="53"/>
        <v>156</v>
      </c>
      <c r="G111" s="27">
        <f t="shared" ref="G111:G113" si="54">SUM(E111:F111)</f>
        <v>330</v>
      </c>
      <c r="H111" s="28">
        <f>G111*100/D111</f>
        <v>33.707865168539328</v>
      </c>
      <c r="I111" s="29">
        <f>J9</f>
        <v>145</v>
      </c>
      <c r="J111" s="29">
        <v>4</v>
      </c>
      <c r="K111" s="29">
        <v>0</v>
      </c>
      <c r="L111" s="29">
        <v>0</v>
      </c>
      <c r="M111" s="29">
        <v>0</v>
      </c>
      <c r="N111" s="29">
        <v>0</v>
      </c>
      <c r="O111" s="65">
        <f t="shared" ref="O111:O112" si="55">SUM(J111:N111)</f>
        <v>4</v>
      </c>
      <c r="P111" s="50">
        <v>0</v>
      </c>
      <c r="Q111" s="61">
        <f>AB9</f>
        <v>24</v>
      </c>
      <c r="R111" s="58">
        <v>0</v>
      </c>
    </row>
    <row r="112" spans="1:18" x14ac:dyDescent="0.2">
      <c r="A112" s="24">
        <v>3</v>
      </c>
      <c r="B112" s="32">
        <f t="shared" si="52"/>
        <v>421</v>
      </c>
      <c r="C112" s="33">
        <f t="shared" si="52"/>
        <v>413</v>
      </c>
      <c r="D112" s="27">
        <f t="shared" ref="D112" si="56">SUM(B112:C112)</f>
        <v>834</v>
      </c>
      <c r="E112" s="32">
        <f t="shared" si="53"/>
        <v>149</v>
      </c>
      <c r="F112" s="33">
        <f t="shared" si="53"/>
        <v>139</v>
      </c>
      <c r="G112" s="27">
        <f t="shared" si="54"/>
        <v>288</v>
      </c>
      <c r="H112" s="28">
        <f t="shared" ref="H112:H113" si="57">G112*100/D112</f>
        <v>34.532374100719423</v>
      </c>
      <c r="I112" s="29">
        <f>J10</f>
        <v>153</v>
      </c>
      <c r="J112" s="29">
        <v>5</v>
      </c>
      <c r="K112" s="29">
        <v>0</v>
      </c>
      <c r="L112" s="29">
        <v>0</v>
      </c>
      <c r="M112" s="29">
        <v>1</v>
      </c>
      <c r="N112" s="29">
        <v>0</v>
      </c>
      <c r="O112" s="65">
        <f t="shared" si="55"/>
        <v>6</v>
      </c>
      <c r="P112" s="50">
        <v>0</v>
      </c>
      <c r="Q112" s="61">
        <f>AB10</f>
        <v>12</v>
      </c>
      <c r="R112" s="58">
        <v>0</v>
      </c>
    </row>
    <row r="113" spans="1:18" ht="18" x14ac:dyDescent="0.25">
      <c r="A113" s="37" t="s">
        <v>12</v>
      </c>
      <c r="B113" s="38">
        <f>SUM(B110:B112)</f>
        <v>1416</v>
      </c>
      <c r="C113" s="38">
        <f>SUM(C110:C112)</f>
        <v>1434</v>
      </c>
      <c r="D113" s="38">
        <f>SUM(D110:D112)</f>
        <v>2850</v>
      </c>
      <c r="E113" s="38">
        <f>SUM(E110:E112)</f>
        <v>469</v>
      </c>
      <c r="F113" s="38">
        <f>SUM(F110:F112)</f>
        <v>421</v>
      </c>
      <c r="G113" s="38">
        <f t="shared" si="54"/>
        <v>890</v>
      </c>
      <c r="H113" s="39">
        <f t="shared" si="57"/>
        <v>31.228070175438596</v>
      </c>
      <c r="I113" s="40">
        <f t="shared" ref="I113:R113" si="58">SUM(I110:I112)</f>
        <v>422</v>
      </c>
      <c r="J113" s="40">
        <f t="shared" si="58"/>
        <v>16</v>
      </c>
      <c r="K113" s="40">
        <f t="shared" si="58"/>
        <v>0</v>
      </c>
      <c r="L113" s="40">
        <f t="shared" si="58"/>
        <v>0</v>
      </c>
      <c r="M113" s="40">
        <f t="shared" si="58"/>
        <v>3</v>
      </c>
      <c r="N113" s="40">
        <f t="shared" si="58"/>
        <v>0</v>
      </c>
      <c r="O113" s="65">
        <f t="shared" si="58"/>
        <v>19</v>
      </c>
      <c r="P113" s="50">
        <f t="shared" si="58"/>
        <v>0</v>
      </c>
      <c r="Q113" s="62">
        <f t="shared" si="58"/>
        <v>52</v>
      </c>
      <c r="R113" s="58">
        <f t="shared" si="58"/>
        <v>0</v>
      </c>
    </row>
    <row r="114" spans="1:18" x14ac:dyDescent="0.2">
      <c r="A114" s="37"/>
      <c r="B114" s="30"/>
      <c r="C114" s="126" t="s">
        <v>13</v>
      </c>
      <c r="D114" s="126"/>
      <c r="E114" s="126"/>
      <c r="F114" s="126"/>
      <c r="G114" s="126"/>
      <c r="H114" s="126"/>
      <c r="I114" s="42">
        <f>I113*100/G113</f>
        <v>47.415730337078649</v>
      </c>
      <c r="J114" s="42">
        <f>J113*100/G113</f>
        <v>1.797752808988764</v>
      </c>
      <c r="K114" s="42">
        <f>K113*100/G113</f>
        <v>0</v>
      </c>
      <c r="L114" s="42">
        <f>L113*100/G113</f>
        <v>0</v>
      </c>
      <c r="M114" s="42">
        <f>M113*100/G113</f>
        <v>0.33707865168539325</v>
      </c>
      <c r="N114" s="42">
        <f>N113*100/G113</f>
        <v>0</v>
      </c>
      <c r="O114" s="67">
        <f>O113*100/G113</f>
        <v>2.1348314606741572</v>
      </c>
      <c r="P114" s="51">
        <f>P113*100/G113</f>
        <v>0</v>
      </c>
      <c r="Q114" s="63">
        <f>Q113*100/G113</f>
        <v>5.8426966292134832</v>
      </c>
      <c r="R114" s="59">
        <f>R113*100/G113</f>
        <v>0</v>
      </c>
    </row>
    <row r="115" spans="1:18" x14ac:dyDescent="0.2">
      <c r="A115" s="44"/>
      <c r="B115" s="45"/>
      <c r="C115" s="125" t="s">
        <v>21</v>
      </c>
      <c r="D115" s="125"/>
      <c r="E115" s="125"/>
      <c r="F115" s="125"/>
      <c r="G115" s="125"/>
      <c r="H115" s="125"/>
      <c r="I115" s="46"/>
      <c r="J115" s="46">
        <f>J113*100/Q113</f>
        <v>30.76923076923077</v>
      </c>
      <c r="K115" s="46">
        <f>K113*100/Q113</f>
        <v>0</v>
      </c>
      <c r="L115" s="46">
        <f>L113*100/Q113</f>
        <v>0</v>
      </c>
      <c r="M115" s="46">
        <f>M113*100/Q113</f>
        <v>5.7692307692307692</v>
      </c>
      <c r="N115" s="46">
        <f>N113*100/Q113</f>
        <v>0</v>
      </c>
      <c r="O115" s="68">
        <f>O114*100/Q113</f>
        <v>4.1054451166810715</v>
      </c>
      <c r="P115" s="52">
        <f>P114*100/Q113</f>
        <v>0</v>
      </c>
      <c r="Q115" s="64">
        <f>Q113*100/Q113</f>
        <v>100</v>
      </c>
      <c r="R115" s="60"/>
    </row>
    <row r="118" spans="1:18" ht="24.75" x14ac:dyDescent="0.3">
      <c r="A118" s="5" t="s">
        <v>16</v>
      </c>
      <c r="J118" s="6"/>
    </row>
    <row r="119" spans="1:18" ht="18" x14ac:dyDescent="0.25">
      <c r="A119" s="8" t="str">
        <f>A91</f>
        <v xml:space="preserve">UGOLINI ELENA </v>
      </c>
      <c r="J119" s="6"/>
    </row>
    <row r="120" spans="1:18" ht="38.25" customHeight="1" x14ac:dyDescent="0.25">
      <c r="A120" s="8" t="s">
        <v>71</v>
      </c>
      <c r="H120" s="12"/>
      <c r="I120" s="10" t="str">
        <f>I92</f>
        <v>UGOLINI ELENA</v>
      </c>
      <c r="J120" s="11" t="s">
        <v>22</v>
      </c>
      <c r="K120" s="11" t="s">
        <v>72</v>
      </c>
      <c r="L120" s="11" t="s">
        <v>73</v>
      </c>
      <c r="M120" s="11" t="s">
        <v>23</v>
      </c>
      <c r="N120" s="11" t="s">
        <v>74</v>
      </c>
      <c r="O120" s="11"/>
    </row>
    <row r="121" spans="1:18" x14ac:dyDescent="0.2">
      <c r="A121" s="7"/>
    </row>
    <row r="122" spans="1:18" ht="15" customHeight="1" x14ac:dyDescent="0.25">
      <c r="A122" s="18" t="s">
        <v>2</v>
      </c>
      <c r="B122" s="122" t="s">
        <v>3</v>
      </c>
      <c r="C122" s="122"/>
      <c r="D122" s="122"/>
      <c r="E122" s="122" t="s">
        <v>4</v>
      </c>
      <c r="F122" s="122"/>
      <c r="G122" s="122"/>
      <c r="H122" s="19"/>
      <c r="I122" s="49"/>
      <c r="J122" s="49">
        <v>1</v>
      </c>
      <c r="K122" s="49">
        <v>2</v>
      </c>
      <c r="L122" s="49">
        <v>3</v>
      </c>
      <c r="M122" s="49">
        <v>4</v>
      </c>
      <c r="N122" s="49">
        <v>5</v>
      </c>
      <c r="O122" s="121" t="s">
        <v>29</v>
      </c>
      <c r="P122" s="120" t="s">
        <v>30</v>
      </c>
      <c r="Q122" s="121" t="s">
        <v>28</v>
      </c>
      <c r="R122" s="118" t="s">
        <v>27</v>
      </c>
    </row>
    <row r="123" spans="1:18" ht="23.25" x14ac:dyDescent="0.35">
      <c r="A123" s="21"/>
      <c r="B123" s="22" t="s">
        <v>7</v>
      </c>
      <c r="C123" s="22" t="s">
        <v>8</v>
      </c>
      <c r="D123" s="22" t="s">
        <v>9</v>
      </c>
      <c r="E123" s="22" t="s">
        <v>7</v>
      </c>
      <c r="F123" s="22" t="s">
        <v>8</v>
      </c>
      <c r="G123" s="22" t="s">
        <v>9</v>
      </c>
      <c r="H123" s="22" t="s">
        <v>10</v>
      </c>
      <c r="I123" s="23"/>
      <c r="J123" s="23"/>
      <c r="K123" s="23"/>
      <c r="L123" s="23"/>
      <c r="M123" s="23"/>
      <c r="N123" s="23"/>
      <c r="O123" s="121"/>
      <c r="P123" s="120"/>
      <c r="Q123" s="121"/>
      <c r="R123" s="119"/>
    </row>
    <row r="124" spans="1:18" x14ac:dyDescent="0.2">
      <c r="A124" s="24">
        <v>1</v>
      </c>
      <c r="B124" s="25">
        <f t="shared" ref="B124:C126" si="59">B8</f>
        <v>503</v>
      </c>
      <c r="C124" s="26">
        <f t="shared" si="59"/>
        <v>534</v>
      </c>
      <c r="D124" s="27">
        <f>SUM(B124:C124)</f>
        <v>1037</v>
      </c>
      <c r="E124" s="25">
        <f t="shared" ref="E124:F126" si="60">E8</f>
        <v>146</v>
      </c>
      <c r="F124" s="26">
        <f t="shared" si="60"/>
        <v>126</v>
      </c>
      <c r="G124" s="27">
        <f>SUM(E124:F124)</f>
        <v>272</v>
      </c>
      <c r="H124" s="28">
        <f>G124*100/D124</f>
        <v>26.229508196721312</v>
      </c>
      <c r="I124" s="29">
        <f>J8</f>
        <v>124</v>
      </c>
      <c r="J124" s="29">
        <v>9</v>
      </c>
      <c r="K124" s="29">
        <v>1</v>
      </c>
      <c r="L124" s="29">
        <v>1</v>
      </c>
      <c r="M124" s="29">
        <v>0</v>
      </c>
      <c r="N124" s="29">
        <v>11</v>
      </c>
      <c r="O124" s="65">
        <f>SUM(J124:N124)</f>
        <v>22</v>
      </c>
      <c r="P124" s="50">
        <v>0</v>
      </c>
      <c r="Q124" s="61">
        <f>AD8</f>
        <v>19</v>
      </c>
      <c r="R124" s="58">
        <v>0</v>
      </c>
    </row>
    <row r="125" spans="1:18" x14ac:dyDescent="0.2">
      <c r="A125" s="24">
        <v>2</v>
      </c>
      <c r="B125" s="32">
        <f t="shared" si="59"/>
        <v>492</v>
      </c>
      <c r="C125" s="33">
        <f t="shared" si="59"/>
        <v>487</v>
      </c>
      <c r="D125" s="27">
        <f>B125+C125</f>
        <v>979</v>
      </c>
      <c r="E125" s="32">
        <f t="shared" si="60"/>
        <v>174</v>
      </c>
      <c r="F125" s="33">
        <f t="shared" si="60"/>
        <v>156</v>
      </c>
      <c r="G125" s="27">
        <f t="shared" ref="G125:G127" si="61">SUM(E125:F125)</f>
        <v>330</v>
      </c>
      <c r="H125" s="28">
        <f>G125*100/D125</f>
        <v>33.707865168539328</v>
      </c>
      <c r="I125" s="29">
        <f>J9</f>
        <v>145</v>
      </c>
      <c r="J125" s="29">
        <v>21</v>
      </c>
      <c r="K125" s="29">
        <v>1</v>
      </c>
      <c r="L125" s="29">
        <v>2</v>
      </c>
      <c r="M125" s="29">
        <v>6</v>
      </c>
      <c r="N125" s="29">
        <v>12</v>
      </c>
      <c r="O125" s="65">
        <f t="shared" ref="O125:O126" si="62">SUM(J125:N125)</f>
        <v>42</v>
      </c>
      <c r="P125" s="50">
        <v>0</v>
      </c>
      <c r="Q125" s="61">
        <f>AD9</f>
        <v>20</v>
      </c>
      <c r="R125" s="58">
        <v>0</v>
      </c>
    </row>
    <row r="126" spans="1:18" x14ac:dyDescent="0.2">
      <c r="A126" s="24">
        <v>3</v>
      </c>
      <c r="B126" s="32">
        <f t="shared" si="59"/>
        <v>421</v>
      </c>
      <c r="C126" s="33">
        <f t="shared" si="59"/>
        <v>413</v>
      </c>
      <c r="D126" s="27">
        <f t="shared" ref="D126" si="63">SUM(B126:C126)</f>
        <v>834</v>
      </c>
      <c r="E126" s="32">
        <f t="shared" si="60"/>
        <v>149</v>
      </c>
      <c r="F126" s="33">
        <f t="shared" si="60"/>
        <v>139</v>
      </c>
      <c r="G126" s="27">
        <f t="shared" si="61"/>
        <v>288</v>
      </c>
      <c r="H126" s="28">
        <f t="shared" ref="H126:H127" si="64">G126*100/D126</f>
        <v>34.532374100719423</v>
      </c>
      <c r="I126" s="29">
        <f>J10</f>
        <v>153</v>
      </c>
      <c r="J126" s="29">
        <v>11</v>
      </c>
      <c r="K126" s="29">
        <v>2</v>
      </c>
      <c r="L126" s="29">
        <v>6</v>
      </c>
      <c r="M126" s="29">
        <v>2</v>
      </c>
      <c r="N126" s="29">
        <v>13</v>
      </c>
      <c r="O126" s="65">
        <f t="shared" si="62"/>
        <v>34</v>
      </c>
      <c r="P126" s="50">
        <v>0</v>
      </c>
      <c r="Q126" s="61">
        <f>AD10</f>
        <v>19</v>
      </c>
      <c r="R126" s="58">
        <v>0</v>
      </c>
    </row>
    <row r="127" spans="1:18" ht="18" x14ac:dyDescent="0.25">
      <c r="A127" s="37" t="s">
        <v>12</v>
      </c>
      <c r="B127" s="38">
        <f>SUM(B124:B126)</f>
        <v>1416</v>
      </c>
      <c r="C127" s="38">
        <f>SUM(C124:C126)</f>
        <v>1434</v>
      </c>
      <c r="D127" s="38">
        <f>SUM(D124:D126)</f>
        <v>2850</v>
      </c>
      <c r="E127" s="38">
        <f>SUM(E124:E126)</f>
        <v>469</v>
      </c>
      <c r="F127" s="38">
        <f>SUM(F124:F126)</f>
        <v>421</v>
      </c>
      <c r="G127" s="38">
        <f t="shared" si="61"/>
        <v>890</v>
      </c>
      <c r="H127" s="39">
        <f t="shared" si="64"/>
        <v>31.228070175438596</v>
      </c>
      <c r="I127" s="40">
        <f t="shared" ref="I127:R127" si="65">SUM(I124:I126)</f>
        <v>422</v>
      </c>
      <c r="J127" s="40">
        <f t="shared" si="65"/>
        <v>41</v>
      </c>
      <c r="K127" s="40">
        <f t="shared" si="65"/>
        <v>4</v>
      </c>
      <c r="L127" s="40">
        <f t="shared" si="65"/>
        <v>9</v>
      </c>
      <c r="M127" s="40">
        <f t="shared" si="65"/>
        <v>8</v>
      </c>
      <c r="N127" s="40">
        <f t="shared" si="65"/>
        <v>36</v>
      </c>
      <c r="O127" s="65">
        <f t="shared" si="65"/>
        <v>98</v>
      </c>
      <c r="P127" s="50">
        <f t="shared" si="65"/>
        <v>0</v>
      </c>
      <c r="Q127" s="62">
        <f t="shared" si="65"/>
        <v>58</v>
      </c>
      <c r="R127" s="58">
        <f t="shared" si="65"/>
        <v>0</v>
      </c>
    </row>
    <row r="128" spans="1:18" x14ac:dyDescent="0.2">
      <c r="A128" s="37"/>
      <c r="B128" s="30"/>
      <c r="C128" s="126" t="s">
        <v>13</v>
      </c>
      <c r="D128" s="126"/>
      <c r="E128" s="126"/>
      <c r="F128" s="126"/>
      <c r="G128" s="126"/>
      <c r="H128" s="126"/>
      <c r="I128" s="42">
        <f>I127*100/G127</f>
        <v>47.415730337078649</v>
      </c>
      <c r="J128" s="42">
        <f>J127*100/G127</f>
        <v>4.606741573033708</v>
      </c>
      <c r="K128" s="42">
        <f>K127*100/G127</f>
        <v>0.449438202247191</v>
      </c>
      <c r="L128" s="42">
        <f>L127*100/G127</f>
        <v>1.0112359550561798</v>
      </c>
      <c r="M128" s="42">
        <f>M127*100/G127</f>
        <v>0.898876404494382</v>
      </c>
      <c r="N128" s="42">
        <f>N127*100/G127</f>
        <v>4.0449438202247192</v>
      </c>
      <c r="O128" s="67">
        <f>O127*100/G127</f>
        <v>11.011235955056179</v>
      </c>
      <c r="P128" s="51">
        <f>P127*100/G127</f>
        <v>0</v>
      </c>
      <c r="Q128" s="63">
        <f>Q127*100/G127</f>
        <v>6.5168539325842696</v>
      </c>
      <c r="R128" s="59">
        <f>R127*100/G127</f>
        <v>0</v>
      </c>
    </row>
    <row r="129" spans="1:18" x14ac:dyDescent="0.2">
      <c r="A129" s="44"/>
      <c r="B129" s="45"/>
      <c r="C129" s="125" t="s">
        <v>21</v>
      </c>
      <c r="D129" s="125"/>
      <c r="E129" s="125"/>
      <c r="F129" s="125"/>
      <c r="G129" s="125"/>
      <c r="H129" s="125"/>
      <c r="I129" s="46"/>
      <c r="J129" s="46">
        <f>J127*100/Q127</f>
        <v>70.689655172413794</v>
      </c>
      <c r="K129" s="46">
        <f>K127*100/Q127</f>
        <v>6.8965517241379306</v>
      </c>
      <c r="L129" s="46">
        <f>L127*100/Q127</f>
        <v>15.517241379310345</v>
      </c>
      <c r="M129" s="46">
        <f>M127*100/Q127</f>
        <v>13.793103448275861</v>
      </c>
      <c r="N129" s="46">
        <f>N127*100/Q127</f>
        <v>62.068965517241381</v>
      </c>
      <c r="O129" s="68">
        <f>O128*100/Q127</f>
        <v>18.984889577683067</v>
      </c>
      <c r="P129" s="52">
        <f>P128*100/Q127</f>
        <v>0</v>
      </c>
      <c r="Q129" s="64">
        <f>Q127*100/Q127</f>
        <v>100</v>
      </c>
      <c r="R129" s="60"/>
    </row>
    <row r="132" spans="1:18" ht="24.75" x14ac:dyDescent="0.3">
      <c r="A132" s="5" t="s">
        <v>16</v>
      </c>
      <c r="J132" s="6"/>
    </row>
    <row r="133" spans="1:18" ht="18" x14ac:dyDescent="0.25">
      <c r="A133" s="8" t="str">
        <f>A91</f>
        <v xml:space="preserve">UGOLINI ELENA </v>
      </c>
      <c r="J133" s="6"/>
    </row>
    <row r="134" spans="1:18" ht="38.25" customHeight="1" x14ac:dyDescent="0.25">
      <c r="A134" s="8" t="s">
        <v>75</v>
      </c>
      <c r="H134" s="12"/>
      <c r="I134" s="10" t="str">
        <f>I92</f>
        <v>UGOLINI ELENA</v>
      </c>
      <c r="J134" s="11" t="s">
        <v>24</v>
      </c>
      <c r="K134" s="11" t="s">
        <v>76</v>
      </c>
      <c r="L134" s="11" t="s">
        <v>77</v>
      </c>
      <c r="M134" s="11" t="s">
        <v>78</v>
      </c>
      <c r="N134" s="11" t="s">
        <v>79</v>
      </c>
    </row>
    <row r="135" spans="1:18" x14ac:dyDescent="0.2">
      <c r="A135" s="7"/>
    </row>
    <row r="136" spans="1:18" ht="15" customHeight="1" x14ac:dyDescent="0.25">
      <c r="A136" s="18" t="s">
        <v>2</v>
      </c>
      <c r="B136" s="122" t="s">
        <v>3</v>
      </c>
      <c r="C136" s="122"/>
      <c r="D136" s="122"/>
      <c r="E136" s="122" t="s">
        <v>4</v>
      </c>
      <c r="F136" s="122"/>
      <c r="G136" s="122"/>
      <c r="H136" s="19"/>
      <c r="I136" s="49"/>
      <c r="J136" s="49">
        <v>1</v>
      </c>
      <c r="K136" s="49">
        <v>2</v>
      </c>
      <c r="L136" s="49">
        <v>3</v>
      </c>
      <c r="M136" s="49">
        <v>4</v>
      </c>
      <c r="N136" s="49">
        <v>4</v>
      </c>
      <c r="O136" s="121" t="s">
        <v>29</v>
      </c>
      <c r="P136" s="120" t="s">
        <v>30</v>
      </c>
      <c r="Q136" s="121" t="s">
        <v>28</v>
      </c>
      <c r="R136" s="118" t="s">
        <v>27</v>
      </c>
    </row>
    <row r="137" spans="1:18" ht="23.25" x14ac:dyDescent="0.35">
      <c r="A137" s="21"/>
      <c r="B137" s="22" t="s">
        <v>7</v>
      </c>
      <c r="C137" s="22" t="s">
        <v>8</v>
      </c>
      <c r="D137" s="22" t="s">
        <v>9</v>
      </c>
      <c r="E137" s="22" t="s">
        <v>7</v>
      </c>
      <c r="F137" s="22" t="s">
        <v>8</v>
      </c>
      <c r="G137" s="22" t="s">
        <v>9</v>
      </c>
      <c r="H137" s="22" t="s">
        <v>10</v>
      </c>
      <c r="I137" s="23"/>
      <c r="J137" s="23"/>
      <c r="K137" s="23"/>
      <c r="L137" s="23"/>
      <c r="M137" s="23"/>
      <c r="N137" s="23"/>
      <c r="O137" s="121"/>
      <c r="P137" s="120"/>
      <c r="Q137" s="121"/>
      <c r="R137" s="119"/>
    </row>
    <row r="138" spans="1:18" x14ac:dyDescent="0.2">
      <c r="A138" s="24">
        <v>1</v>
      </c>
      <c r="B138" s="25">
        <f t="shared" ref="B138:C140" si="66">B8</f>
        <v>503</v>
      </c>
      <c r="C138" s="26">
        <f t="shared" si="66"/>
        <v>534</v>
      </c>
      <c r="D138" s="27">
        <f>SUM(B138:C138)</f>
        <v>1037</v>
      </c>
      <c r="E138" s="25">
        <f t="shared" ref="E138:F140" si="67">E8</f>
        <v>146</v>
      </c>
      <c r="F138" s="26">
        <f t="shared" si="67"/>
        <v>126</v>
      </c>
      <c r="G138" s="27">
        <f>SUM(E138:F138)</f>
        <v>272</v>
      </c>
      <c r="H138" s="28">
        <f>G138*100/D138</f>
        <v>26.229508196721312</v>
      </c>
      <c r="I138" s="29">
        <f>J8</f>
        <v>124</v>
      </c>
      <c r="J138" s="29">
        <v>1</v>
      </c>
      <c r="K138" s="29">
        <v>1</v>
      </c>
      <c r="L138" s="29">
        <v>7</v>
      </c>
      <c r="M138" s="29">
        <v>10</v>
      </c>
      <c r="N138" s="29">
        <v>0</v>
      </c>
      <c r="O138" s="65">
        <f>SUM(J138:N138)</f>
        <v>19</v>
      </c>
      <c r="P138" s="50">
        <v>0</v>
      </c>
      <c r="Q138" s="61">
        <f>AD8</f>
        <v>19</v>
      </c>
      <c r="R138" s="58">
        <v>0</v>
      </c>
    </row>
    <row r="139" spans="1:18" ht="12.75" customHeight="1" x14ac:dyDescent="0.2">
      <c r="A139" s="24">
        <v>2</v>
      </c>
      <c r="B139" s="32">
        <f t="shared" si="66"/>
        <v>492</v>
      </c>
      <c r="C139" s="33">
        <f t="shared" si="66"/>
        <v>487</v>
      </c>
      <c r="D139" s="27">
        <f>B139+C139</f>
        <v>979</v>
      </c>
      <c r="E139" s="32">
        <f t="shared" si="67"/>
        <v>174</v>
      </c>
      <c r="F139" s="33">
        <f t="shared" si="67"/>
        <v>156</v>
      </c>
      <c r="G139" s="27">
        <f t="shared" ref="G139:G141" si="68">SUM(E139:F139)</f>
        <v>330</v>
      </c>
      <c r="H139" s="28">
        <f>G139*100/D139</f>
        <v>33.707865168539328</v>
      </c>
      <c r="I139" s="29">
        <f>J9</f>
        <v>145</v>
      </c>
      <c r="J139" s="29">
        <v>0</v>
      </c>
      <c r="K139" s="29">
        <v>0</v>
      </c>
      <c r="L139" s="29">
        <v>7</v>
      </c>
      <c r="M139" s="29">
        <v>12</v>
      </c>
      <c r="N139" s="29">
        <v>0</v>
      </c>
      <c r="O139" s="65">
        <f t="shared" ref="O139:O140" si="69">SUM(J139:N139)</f>
        <v>19</v>
      </c>
      <c r="P139" s="50">
        <v>0</v>
      </c>
      <c r="Q139" s="61">
        <f>AD9</f>
        <v>20</v>
      </c>
      <c r="R139" s="58">
        <v>0</v>
      </c>
    </row>
    <row r="140" spans="1:18" x14ac:dyDescent="0.2">
      <c r="A140" s="24">
        <v>3</v>
      </c>
      <c r="B140" s="32">
        <f t="shared" si="66"/>
        <v>421</v>
      </c>
      <c r="C140" s="33">
        <f t="shared" si="66"/>
        <v>413</v>
      </c>
      <c r="D140" s="27">
        <f t="shared" ref="D140" si="70">SUM(B140:C140)</f>
        <v>834</v>
      </c>
      <c r="E140" s="32">
        <f t="shared" si="67"/>
        <v>149</v>
      </c>
      <c r="F140" s="33">
        <f t="shared" si="67"/>
        <v>139</v>
      </c>
      <c r="G140" s="27">
        <f t="shared" si="68"/>
        <v>288</v>
      </c>
      <c r="H140" s="28">
        <f t="shared" ref="H140:H141" si="71">G140*100/D140</f>
        <v>34.532374100719423</v>
      </c>
      <c r="I140" s="29">
        <f>J10</f>
        <v>153</v>
      </c>
      <c r="J140" s="29">
        <v>1</v>
      </c>
      <c r="K140" s="29">
        <v>1</v>
      </c>
      <c r="L140" s="29">
        <v>2</v>
      </c>
      <c r="M140" s="29">
        <v>11</v>
      </c>
      <c r="N140" s="29">
        <v>0</v>
      </c>
      <c r="O140" s="65">
        <f t="shared" si="69"/>
        <v>15</v>
      </c>
      <c r="P140" s="50">
        <v>0</v>
      </c>
      <c r="Q140" s="61">
        <f>AD10</f>
        <v>19</v>
      </c>
      <c r="R140" s="58">
        <v>0</v>
      </c>
    </row>
    <row r="141" spans="1:18" ht="18.75" customHeight="1" x14ac:dyDescent="0.25">
      <c r="A141" s="37" t="s">
        <v>12</v>
      </c>
      <c r="B141" s="38">
        <f>SUM(B138:B140)</f>
        <v>1416</v>
      </c>
      <c r="C141" s="38">
        <f>SUM(C138:C140)</f>
        <v>1434</v>
      </c>
      <c r="D141" s="38">
        <f>SUM(D138:D140)</f>
        <v>2850</v>
      </c>
      <c r="E141" s="38">
        <f>SUM(E138:E140)</f>
        <v>469</v>
      </c>
      <c r="F141" s="38">
        <f>SUM(F138:F140)</f>
        <v>421</v>
      </c>
      <c r="G141" s="38">
        <f t="shared" si="68"/>
        <v>890</v>
      </c>
      <c r="H141" s="39">
        <f t="shared" si="71"/>
        <v>31.228070175438596</v>
      </c>
      <c r="I141" s="40">
        <f t="shared" ref="I141:R141" si="72">SUM(I138:I140)</f>
        <v>422</v>
      </c>
      <c r="J141" s="40">
        <f t="shared" si="72"/>
        <v>2</v>
      </c>
      <c r="K141" s="40">
        <f t="shared" si="72"/>
        <v>2</v>
      </c>
      <c r="L141" s="40">
        <f t="shared" si="72"/>
        <v>16</v>
      </c>
      <c r="M141" s="40">
        <f t="shared" si="72"/>
        <v>33</v>
      </c>
      <c r="N141" s="40">
        <f t="shared" si="72"/>
        <v>0</v>
      </c>
      <c r="O141" s="65">
        <f t="shared" si="72"/>
        <v>53</v>
      </c>
      <c r="P141" s="50">
        <f t="shared" si="72"/>
        <v>0</v>
      </c>
      <c r="Q141" s="62">
        <f t="shared" si="72"/>
        <v>58</v>
      </c>
      <c r="R141" s="58">
        <f t="shared" si="72"/>
        <v>0</v>
      </c>
    </row>
    <row r="142" spans="1:18" x14ac:dyDescent="0.2">
      <c r="A142" s="37"/>
      <c r="B142" s="30"/>
      <c r="C142" s="126" t="s">
        <v>13</v>
      </c>
      <c r="D142" s="126"/>
      <c r="E142" s="126"/>
      <c r="F142" s="126"/>
      <c r="G142" s="126"/>
      <c r="H142" s="126"/>
      <c r="I142" s="42">
        <f>I141*100/G141</f>
        <v>47.415730337078649</v>
      </c>
      <c r="J142" s="42">
        <f>J141*100/G141</f>
        <v>0.2247191011235955</v>
      </c>
      <c r="K142" s="42">
        <f>K141*100/G141</f>
        <v>0.2247191011235955</v>
      </c>
      <c r="L142" s="42">
        <f>L141*100/G141</f>
        <v>1.797752808988764</v>
      </c>
      <c r="M142" s="42">
        <f>M141*100/G141</f>
        <v>3.707865168539326</v>
      </c>
      <c r="N142" s="42">
        <f>N141*100/G141</f>
        <v>0</v>
      </c>
      <c r="O142" s="67">
        <f>O141*100/G141</f>
        <v>5.9550561797752808</v>
      </c>
      <c r="P142" s="51">
        <f>P141*100/G141</f>
        <v>0</v>
      </c>
      <c r="Q142" s="63">
        <f>Q141*100/G141</f>
        <v>6.5168539325842696</v>
      </c>
      <c r="R142" s="59">
        <f>R141*100/G141</f>
        <v>0</v>
      </c>
    </row>
    <row r="143" spans="1:18" x14ac:dyDescent="0.2">
      <c r="A143" s="44"/>
      <c r="B143" s="45"/>
      <c r="C143" s="125" t="s">
        <v>21</v>
      </c>
      <c r="D143" s="125"/>
      <c r="E143" s="125"/>
      <c r="F143" s="125"/>
      <c r="G143" s="125"/>
      <c r="H143" s="125"/>
      <c r="I143" s="46"/>
      <c r="J143" s="46">
        <f>J141*100/Q141</f>
        <v>3.4482758620689653</v>
      </c>
      <c r="K143" s="46">
        <f>K141*100/Q141</f>
        <v>3.4482758620689653</v>
      </c>
      <c r="L143" s="46">
        <f>L141*100/Q141</f>
        <v>27.586206896551722</v>
      </c>
      <c r="M143" s="46">
        <f>M141*100/Q141</f>
        <v>56.896551724137929</v>
      </c>
      <c r="N143" s="46">
        <f>N141*100/Q141</f>
        <v>0</v>
      </c>
      <c r="O143" s="68">
        <f>O142*100/Q141</f>
        <v>10.267338240991863</v>
      </c>
      <c r="P143" s="52">
        <f>P142*100/Q141</f>
        <v>0</v>
      </c>
      <c r="Q143" s="64">
        <f>Q141*100/Q141</f>
        <v>100</v>
      </c>
      <c r="R143" s="60"/>
    </row>
    <row r="145" spans="1:18" ht="13.5" customHeight="1" x14ac:dyDescent="0.2"/>
    <row r="148" spans="1:18" ht="24.75" x14ac:dyDescent="0.3">
      <c r="A148" s="5" t="s">
        <v>18</v>
      </c>
      <c r="J148" s="6"/>
    </row>
    <row r="149" spans="1:18" ht="18" x14ac:dyDescent="0.25">
      <c r="A149" s="8" t="s">
        <v>81</v>
      </c>
      <c r="J149" s="6"/>
    </row>
    <row r="150" spans="1:18" ht="26.25" x14ac:dyDescent="0.25">
      <c r="A150" s="8" t="s">
        <v>95</v>
      </c>
      <c r="H150" s="12"/>
      <c r="I150" s="10" t="s">
        <v>81</v>
      </c>
      <c r="J150" s="11" t="s">
        <v>83</v>
      </c>
      <c r="K150" s="11" t="s">
        <v>84</v>
      </c>
      <c r="L150" s="11" t="s">
        <v>85</v>
      </c>
      <c r="M150" s="11" t="s">
        <v>86</v>
      </c>
      <c r="N150" s="11" t="s">
        <v>87</v>
      </c>
      <c r="O150" s="11"/>
    </row>
    <row r="151" spans="1:18" x14ac:dyDescent="0.2">
      <c r="A151" s="7"/>
    </row>
    <row r="152" spans="1:18" ht="14.1" customHeight="1" x14ac:dyDescent="0.25">
      <c r="A152" s="18" t="s">
        <v>2</v>
      </c>
      <c r="B152" s="122" t="s">
        <v>3</v>
      </c>
      <c r="C152" s="122"/>
      <c r="D152" s="122"/>
      <c r="E152" s="122" t="s">
        <v>4</v>
      </c>
      <c r="F152" s="122"/>
      <c r="G152" s="122"/>
      <c r="H152" s="19"/>
      <c r="I152" s="49"/>
      <c r="J152" s="49">
        <v>1</v>
      </c>
      <c r="K152" s="49">
        <v>2</v>
      </c>
      <c r="L152" s="49">
        <v>3</v>
      </c>
      <c r="M152" s="49">
        <v>4</v>
      </c>
      <c r="N152" s="49">
        <v>5</v>
      </c>
      <c r="O152" s="121" t="s">
        <v>29</v>
      </c>
      <c r="P152" s="120" t="s">
        <v>30</v>
      </c>
      <c r="Q152" s="121" t="s">
        <v>28</v>
      </c>
      <c r="R152" s="118" t="s">
        <v>27</v>
      </c>
    </row>
    <row r="153" spans="1:18" ht="23.25" x14ac:dyDescent="0.35">
      <c r="A153" s="21"/>
      <c r="B153" s="22" t="s">
        <v>7</v>
      </c>
      <c r="C153" s="22" t="s">
        <v>8</v>
      </c>
      <c r="D153" s="22" t="s">
        <v>9</v>
      </c>
      <c r="E153" s="22" t="s">
        <v>7</v>
      </c>
      <c r="F153" s="22" t="s">
        <v>8</v>
      </c>
      <c r="G153" s="22" t="s">
        <v>9</v>
      </c>
      <c r="H153" s="22" t="s">
        <v>10</v>
      </c>
      <c r="I153" s="23"/>
      <c r="J153" s="23"/>
      <c r="K153" s="23"/>
      <c r="L153" s="23"/>
      <c r="M153" s="23"/>
      <c r="N153" s="23"/>
      <c r="O153" s="121"/>
      <c r="P153" s="120"/>
      <c r="Q153" s="121"/>
      <c r="R153" s="119"/>
    </row>
    <row r="154" spans="1:18" x14ac:dyDescent="0.2">
      <c r="A154" s="24">
        <v>1</v>
      </c>
      <c r="B154" s="25">
        <f t="shared" ref="B154:C156" si="73">B8</f>
        <v>503</v>
      </c>
      <c r="C154" s="26">
        <f t="shared" si="73"/>
        <v>534</v>
      </c>
      <c r="D154" s="27">
        <f>SUM(B154:C154)</f>
        <v>1037</v>
      </c>
      <c r="E154" s="25">
        <f t="shared" ref="E154:F156" si="74">E8</f>
        <v>146</v>
      </c>
      <c r="F154" s="26">
        <f t="shared" si="74"/>
        <v>126</v>
      </c>
      <c r="G154" s="27">
        <f>SUM(E154:F154)</f>
        <v>272</v>
      </c>
      <c r="H154" s="28">
        <f>G154*100/D154</f>
        <v>26.229508196721312</v>
      </c>
      <c r="I154" s="29">
        <f>K8</f>
        <v>0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65">
        <f>SUM(J154:N154)</f>
        <v>0</v>
      </c>
      <c r="P154" s="50">
        <v>0</v>
      </c>
      <c r="Q154" s="61">
        <f>AE8</f>
        <v>0</v>
      </c>
      <c r="R154" s="58">
        <v>0</v>
      </c>
    </row>
    <row r="155" spans="1:18" x14ac:dyDescent="0.2">
      <c r="A155" s="24">
        <v>2</v>
      </c>
      <c r="B155" s="32">
        <f t="shared" si="73"/>
        <v>492</v>
      </c>
      <c r="C155" s="33">
        <f t="shared" si="73"/>
        <v>487</v>
      </c>
      <c r="D155" s="27">
        <f>B155+C155</f>
        <v>979</v>
      </c>
      <c r="E155" s="32">
        <f t="shared" si="74"/>
        <v>174</v>
      </c>
      <c r="F155" s="33">
        <f t="shared" si="74"/>
        <v>156</v>
      </c>
      <c r="G155" s="27">
        <f t="shared" ref="G155:G157" si="75">SUM(E155:F155)</f>
        <v>330</v>
      </c>
      <c r="H155" s="28">
        <f>G155*100/D155</f>
        <v>33.707865168539328</v>
      </c>
      <c r="I155" s="29">
        <f>K9</f>
        <v>2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65">
        <f t="shared" ref="O155:O156" si="76">SUM(J155:N155)</f>
        <v>0</v>
      </c>
      <c r="P155" s="50">
        <v>0</v>
      </c>
      <c r="Q155" s="61">
        <f>AE9</f>
        <v>2</v>
      </c>
      <c r="R155" s="58">
        <v>0</v>
      </c>
    </row>
    <row r="156" spans="1:18" x14ac:dyDescent="0.2">
      <c r="A156" s="24">
        <v>3</v>
      </c>
      <c r="B156" s="32">
        <f t="shared" si="73"/>
        <v>421</v>
      </c>
      <c r="C156" s="33">
        <f t="shared" si="73"/>
        <v>413</v>
      </c>
      <c r="D156" s="27">
        <f t="shared" ref="D156" si="77">SUM(B156:C156)</f>
        <v>834</v>
      </c>
      <c r="E156" s="32">
        <f t="shared" si="74"/>
        <v>149</v>
      </c>
      <c r="F156" s="33">
        <f t="shared" si="74"/>
        <v>139</v>
      </c>
      <c r="G156" s="27">
        <f t="shared" si="75"/>
        <v>288</v>
      </c>
      <c r="H156" s="28">
        <f t="shared" ref="H156:H157" si="78">G156*100/D156</f>
        <v>34.532374100719423</v>
      </c>
      <c r="I156" s="29">
        <f>K10</f>
        <v>5</v>
      </c>
      <c r="J156" s="29">
        <v>0</v>
      </c>
      <c r="K156" s="29">
        <v>1</v>
      </c>
      <c r="L156" s="29">
        <v>0</v>
      </c>
      <c r="M156" s="29">
        <v>0</v>
      </c>
      <c r="N156" s="29">
        <v>0</v>
      </c>
      <c r="O156" s="65">
        <f t="shared" si="76"/>
        <v>1</v>
      </c>
      <c r="P156" s="50">
        <v>0</v>
      </c>
      <c r="Q156" s="61">
        <f>AE10</f>
        <v>5</v>
      </c>
      <c r="R156" s="58">
        <v>0</v>
      </c>
    </row>
    <row r="157" spans="1:18" ht="18" x14ac:dyDescent="0.25">
      <c r="A157" s="37" t="s">
        <v>12</v>
      </c>
      <c r="B157" s="38">
        <f>SUM(B154:B156)</f>
        <v>1416</v>
      </c>
      <c r="C157" s="38">
        <f>SUM(C154:C156)</f>
        <v>1434</v>
      </c>
      <c r="D157" s="38">
        <f>SUM(D154:D156)</f>
        <v>2850</v>
      </c>
      <c r="E157" s="38">
        <f>SUM(E154:E156)</f>
        <v>469</v>
      </c>
      <c r="F157" s="38">
        <f>SUM(F154:F156)</f>
        <v>421</v>
      </c>
      <c r="G157" s="38">
        <f t="shared" si="75"/>
        <v>890</v>
      </c>
      <c r="H157" s="39">
        <f t="shared" si="78"/>
        <v>31.228070175438596</v>
      </c>
      <c r="I157" s="40">
        <f t="shared" ref="I157:R157" si="79">SUM(I154:I156)</f>
        <v>7</v>
      </c>
      <c r="J157" s="40">
        <f t="shared" si="79"/>
        <v>0</v>
      </c>
      <c r="K157" s="40">
        <f t="shared" si="79"/>
        <v>1</v>
      </c>
      <c r="L157" s="40">
        <f t="shared" si="79"/>
        <v>0</v>
      </c>
      <c r="M157" s="40">
        <f t="shared" si="79"/>
        <v>0</v>
      </c>
      <c r="N157" s="40">
        <f t="shared" si="79"/>
        <v>0</v>
      </c>
      <c r="O157" s="50">
        <f t="shared" si="79"/>
        <v>1</v>
      </c>
      <c r="P157" s="50">
        <f t="shared" si="79"/>
        <v>0</v>
      </c>
      <c r="Q157" s="55">
        <f t="shared" si="79"/>
        <v>7</v>
      </c>
      <c r="R157" s="58">
        <f t="shared" si="79"/>
        <v>0</v>
      </c>
    </row>
    <row r="158" spans="1:18" x14ac:dyDescent="0.2">
      <c r="A158" s="37"/>
      <c r="B158" s="30"/>
      <c r="C158" s="126" t="s">
        <v>13</v>
      </c>
      <c r="D158" s="126"/>
      <c r="E158" s="126"/>
      <c r="F158" s="126"/>
      <c r="G158" s="126"/>
      <c r="H158" s="126"/>
      <c r="I158" s="42">
        <f>I157*100/G157</f>
        <v>0.7865168539325843</v>
      </c>
      <c r="J158" s="42">
        <f>J157*100/G157</f>
        <v>0</v>
      </c>
      <c r="K158" s="42">
        <f>K157*100/G157</f>
        <v>0.11235955056179775</v>
      </c>
      <c r="L158" s="42">
        <f>L157*100/G157</f>
        <v>0</v>
      </c>
      <c r="M158" s="42">
        <f>M157*100/G157</f>
        <v>0</v>
      </c>
      <c r="N158" s="42">
        <f>N157*100/G157</f>
        <v>0</v>
      </c>
      <c r="O158" s="51">
        <f>O157*100/G157</f>
        <v>0.11235955056179775</v>
      </c>
      <c r="P158" s="51">
        <f>P157*100/G157</f>
        <v>0</v>
      </c>
      <c r="Q158" s="56">
        <f>Q157*100/G157</f>
        <v>0.7865168539325843</v>
      </c>
      <c r="R158" s="59">
        <f>R157*100/G157</f>
        <v>0</v>
      </c>
    </row>
    <row r="159" spans="1:18" x14ac:dyDescent="0.2">
      <c r="A159" s="44"/>
      <c r="B159" s="45"/>
      <c r="C159" s="125" t="s">
        <v>21</v>
      </c>
      <c r="D159" s="125"/>
      <c r="E159" s="125"/>
      <c r="F159" s="125"/>
      <c r="G159" s="125"/>
      <c r="H159" s="125"/>
      <c r="I159" s="46"/>
      <c r="J159" s="46">
        <f>J157*100/Q157</f>
        <v>0</v>
      </c>
      <c r="K159" s="46">
        <f>K157*100/Q157</f>
        <v>14.285714285714286</v>
      </c>
      <c r="L159" s="46">
        <f>L157*100/Q157</f>
        <v>0</v>
      </c>
      <c r="M159" s="46">
        <f>M157*100/Q157</f>
        <v>0</v>
      </c>
      <c r="N159" s="46">
        <f>N157*100/Q157</f>
        <v>0</v>
      </c>
      <c r="O159" s="52">
        <f>O158*100/Q157</f>
        <v>1.6051364365971106</v>
      </c>
      <c r="P159" s="52">
        <f>P158*100/Q157</f>
        <v>0</v>
      </c>
      <c r="Q159" s="57">
        <f>Q157*100/Q157</f>
        <v>100</v>
      </c>
      <c r="R159" s="60"/>
    </row>
    <row r="162" spans="1:18" ht="24.75" x14ac:dyDescent="0.3">
      <c r="A162" s="5" t="s">
        <v>19</v>
      </c>
      <c r="J162" s="6"/>
    </row>
    <row r="163" spans="1:18" ht="18" x14ac:dyDescent="0.25">
      <c r="A163" s="8" t="s">
        <v>88</v>
      </c>
      <c r="J163" s="6"/>
    </row>
    <row r="164" spans="1:18" ht="26.25" x14ac:dyDescent="0.25">
      <c r="A164" s="8" t="s">
        <v>96</v>
      </c>
      <c r="H164" s="12"/>
      <c r="I164" s="10" t="s">
        <v>88</v>
      </c>
      <c r="J164" s="11" t="s">
        <v>89</v>
      </c>
      <c r="K164" s="11" t="s">
        <v>90</v>
      </c>
      <c r="L164" s="11" t="s">
        <v>91</v>
      </c>
      <c r="M164" s="11" t="s">
        <v>92</v>
      </c>
      <c r="N164" s="11" t="s">
        <v>93</v>
      </c>
      <c r="O164" s="11"/>
    </row>
    <row r="165" spans="1:18" x14ac:dyDescent="0.2">
      <c r="A165" s="7"/>
    </row>
    <row r="166" spans="1:18" ht="14.1" customHeight="1" x14ac:dyDescent="0.25">
      <c r="A166" s="18" t="s">
        <v>2</v>
      </c>
      <c r="B166" s="122" t="s">
        <v>3</v>
      </c>
      <c r="C166" s="122"/>
      <c r="D166" s="122"/>
      <c r="E166" s="122" t="s">
        <v>4</v>
      </c>
      <c r="F166" s="122"/>
      <c r="G166" s="122"/>
      <c r="H166" s="19"/>
      <c r="I166" s="49"/>
      <c r="J166" s="49">
        <v>1</v>
      </c>
      <c r="K166" s="49">
        <v>2</v>
      </c>
      <c r="L166" s="49">
        <v>3</v>
      </c>
      <c r="M166" s="49">
        <v>4</v>
      </c>
      <c r="N166" s="49">
        <v>5</v>
      </c>
      <c r="O166" s="121" t="s">
        <v>29</v>
      </c>
      <c r="P166" s="120" t="s">
        <v>30</v>
      </c>
      <c r="Q166" s="121" t="s">
        <v>28</v>
      </c>
      <c r="R166" s="118" t="s">
        <v>27</v>
      </c>
    </row>
    <row r="167" spans="1:18" ht="23.25" x14ac:dyDescent="0.35">
      <c r="A167" s="21"/>
      <c r="B167" s="22" t="s">
        <v>7</v>
      </c>
      <c r="C167" s="22" t="s">
        <v>8</v>
      </c>
      <c r="D167" s="22" t="s">
        <v>9</v>
      </c>
      <c r="E167" s="22" t="s">
        <v>7</v>
      </c>
      <c r="F167" s="22" t="s">
        <v>8</v>
      </c>
      <c r="G167" s="22" t="s">
        <v>9</v>
      </c>
      <c r="H167" s="22" t="s">
        <v>10</v>
      </c>
      <c r="I167" s="23"/>
      <c r="J167" s="23"/>
      <c r="K167" s="23"/>
      <c r="L167" s="23"/>
      <c r="M167" s="23"/>
      <c r="N167" s="23"/>
      <c r="O167" s="121"/>
      <c r="P167" s="120"/>
      <c r="Q167" s="121"/>
      <c r="R167" s="119"/>
    </row>
    <row r="168" spans="1:18" x14ac:dyDescent="0.2">
      <c r="A168" s="24">
        <v>1</v>
      </c>
      <c r="B168" s="25">
        <f t="shared" ref="B168:C170" si="80">B8</f>
        <v>503</v>
      </c>
      <c r="C168" s="26">
        <f t="shared" si="80"/>
        <v>534</v>
      </c>
      <c r="D168" s="27">
        <f>SUM(B168:C168)</f>
        <v>1037</v>
      </c>
      <c r="E168" s="25">
        <f t="shared" ref="E168:F170" si="81">E8</f>
        <v>146</v>
      </c>
      <c r="F168" s="26">
        <f t="shared" si="81"/>
        <v>126</v>
      </c>
      <c r="G168" s="27">
        <f>SUM(E168:F168)</f>
        <v>272</v>
      </c>
      <c r="H168" s="28">
        <f>G168*100/D168</f>
        <v>26.229508196721312</v>
      </c>
      <c r="I168" s="29">
        <f>L8</f>
        <v>15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  <c r="O168" s="65">
        <f>SUM(J168:N168)</f>
        <v>0</v>
      </c>
      <c r="P168" s="50">
        <v>0</v>
      </c>
      <c r="Q168" s="61">
        <f>AF8</f>
        <v>14</v>
      </c>
      <c r="R168" s="58">
        <v>0</v>
      </c>
    </row>
    <row r="169" spans="1:18" x14ac:dyDescent="0.2">
      <c r="A169" s="24">
        <v>2</v>
      </c>
      <c r="B169" s="32">
        <f t="shared" si="80"/>
        <v>492</v>
      </c>
      <c r="C169" s="33">
        <f t="shared" si="80"/>
        <v>487</v>
      </c>
      <c r="D169" s="27">
        <f>B169+C169</f>
        <v>979</v>
      </c>
      <c r="E169" s="32">
        <f t="shared" si="81"/>
        <v>174</v>
      </c>
      <c r="F169" s="33">
        <f t="shared" si="81"/>
        <v>156</v>
      </c>
      <c r="G169" s="27">
        <f t="shared" ref="G169:G171" si="82">SUM(E169:F169)</f>
        <v>330</v>
      </c>
      <c r="H169" s="28">
        <f>G169*100/D169</f>
        <v>33.707865168539328</v>
      </c>
      <c r="I169" s="29">
        <f>L9</f>
        <v>7</v>
      </c>
      <c r="J169" s="29">
        <v>1</v>
      </c>
      <c r="K169" s="29">
        <v>1</v>
      </c>
      <c r="L169" s="29">
        <v>1</v>
      </c>
      <c r="M169" s="29">
        <v>0</v>
      </c>
      <c r="N169" s="29">
        <v>0</v>
      </c>
      <c r="O169" s="65">
        <f t="shared" ref="O169:O170" si="83">SUM(J169:N169)</f>
        <v>3</v>
      </c>
      <c r="P169" s="50">
        <v>0</v>
      </c>
      <c r="Q169" s="61">
        <f>AF9</f>
        <v>6</v>
      </c>
      <c r="R169" s="58">
        <v>0</v>
      </c>
    </row>
    <row r="170" spans="1:18" x14ac:dyDescent="0.2">
      <c r="A170" s="24">
        <v>3</v>
      </c>
      <c r="B170" s="32">
        <f t="shared" si="80"/>
        <v>421</v>
      </c>
      <c r="C170" s="33">
        <f t="shared" si="80"/>
        <v>413</v>
      </c>
      <c r="D170" s="27">
        <f t="shared" ref="D170" si="84">SUM(B170:C170)</f>
        <v>834</v>
      </c>
      <c r="E170" s="32">
        <f t="shared" si="81"/>
        <v>149</v>
      </c>
      <c r="F170" s="33">
        <f t="shared" si="81"/>
        <v>139</v>
      </c>
      <c r="G170" s="27">
        <f t="shared" si="82"/>
        <v>288</v>
      </c>
      <c r="H170" s="28">
        <f t="shared" ref="H170:H171" si="85">G170*100/D170</f>
        <v>34.532374100719423</v>
      </c>
      <c r="I170" s="29">
        <f>L10</f>
        <v>11</v>
      </c>
      <c r="J170" s="29">
        <v>0</v>
      </c>
      <c r="K170" s="29">
        <v>0</v>
      </c>
      <c r="L170" s="29">
        <v>1</v>
      </c>
      <c r="M170" s="29">
        <v>0</v>
      </c>
      <c r="N170" s="29">
        <v>0</v>
      </c>
      <c r="O170" s="65">
        <f t="shared" si="83"/>
        <v>1</v>
      </c>
      <c r="P170" s="50">
        <v>0</v>
      </c>
      <c r="Q170" s="61">
        <f>AF10</f>
        <v>3</v>
      </c>
      <c r="R170" s="58">
        <v>0</v>
      </c>
    </row>
    <row r="171" spans="1:18" ht="18" x14ac:dyDescent="0.25">
      <c r="A171" s="37" t="s">
        <v>12</v>
      </c>
      <c r="B171" s="38">
        <f>SUM(B168:B170)</f>
        <v>1416</v>
      </c>
      <c r="C171" s="38">
        <f>SUM(C168:C170)</f>
        <v>1434</v>
      </c>
      <c r="D171" s="38">
        <f>SUM(D168:D170)</f>
        <v>2850</v>
      </c>
      <c r="E171" s="38">
        <f>SUM(E168:E170)</f>
        <v>469</v>
      </c>
      <c r="F171" s="38">
        <f>SUM(F168:F170)</f>
        <v>421</v>
      </c>
      <c r="G171" s="38">
        <f t="shared" si="82"/>
        <v>890</v>
      </c>
      <c r="H171" s="39">
        <f t="shared" si="85"/>
        <v>31.228070175438596</v>
      </c>
      <c r="I171" s="40">
        <f t="shared" ref="I171:R171" si="86">SUM(I168:I170)</f>
        <v>33</v>
      </c>
      <c r="J171" s="40">
        <f t="shared" si="86"/>
        <v>1</v>
      </c>
      <c r="K171" s="40">
        <f t="shared" si="86"/>
        <v>1</v>
      </c>
      <c r="L171" s="40">
        <f t="shared" si="86"/>
        <v>2</v>
      </c>
      <c r="M171" s="40">
        <f t="shared" si="86"/>
        <v>0</v>
      </c>
      <c r="N171" s="40">
        <f t="shared" si="86"/>
        <v>0</v>
      </c>
      <c r="O171" s="50">
        <f t="shared" si="86"/>
        <v>4</v>
      </c>
      <c r="P171" s="50">
        <f t="shared" si="86"/>
        <v>0</v>
      </c>
      <c r="Q171" s="55">
        <f t="shared" si="86"/>
        <v>23</v>
      </c>
      <c r="R171" s="58">
        <f t="shared" si="86"/>
        <v>0</v>
      </c>
    </row>
    <row r="172" spans="1:18" x14ac:dyDescent="0.2">
      <c r="A172" s="37"/>
      <c r="B172" s="30"/>
      <c r="C172" s="126" t="s">
        <v>13</v>
      </c>
      <c r="D172" s="126"/>
      <c r="E172" s="126"/>
      <c r="F172" s="126"/>
      <c r="G172" s="126"/>
      <c r="H172" s="126"/>
      <c r="I172" s="42">
        <f>I171*100/G171</f>
        <v>3.707865168539326</v>
      </c>
      <c r="J172" s="42">
        <f>J171*100/G171</f>
        <v>0.11235955056179775</v>
      </c>
      <c r="K172" s="42">
        <f>K171*100/G171</f>
        <v>0.11235955056179775</v>
      </c>
      <c r="L172" s="42">
        <f>L171*100/G171</f>
        <v>0.2247191011235955</v>
      </c>
      <c r="M172" s="42">
        <f>M171*100/G171</f>
        <v>0</v>
      </c>
      <c r="N172" s="42">
        <f>N171*100/G171</f>
        <v>0</v>
      </c>
      <c r="O172" s="51">
        <f>O171*100/G171</f>
        <v>0.449438202247191</v>
      </c>
      <c r="P172" s="51">
        <f>P171*100/G171</f>
        <v>0</v>
      </c>
      <c r="Q172" s="56">
        <f>Q171*100/G171</f>
        <v>2.5842696629213484</v>
      </c>
      <c r="R172" s="59">
        <f>R171*100/G171</f>
        <v>0</v>
      </c>
    </row>
    <row r="173" spans="1:18" x14ac:dyDescent="0.2">
      <c r="A173" s="44"/>
      <c r="B173" s="45"/>
      <c r="C173" s="125" t="s">
        <v>21</v>
      </c>
      <c r="D173" s="125"/>
      <c r="E173" s="125"/>
      <c r="F173" s="125"/>
      <c r="G173" s="125"/>
      <c r="H173" s="125"/>
      <c r="I173" s="46"/>
      <c r="J173" s="46">
        <f>J171*100/Q171</f>
        <v>4.3478260869565215</v>
      </c>
      <c r="K173" s="46">
        <f>K171*100/Q171</f>
        <v>4.3478260869565215</v>
      </c>
      <c r="L173" s="46">
        <f>L171*100/Q171</f>
        <v>8.695652173913043</v>
      </c>
      <c r="M173" s="46">
        <f>M171*100/Q171</f>
        <v>0</v>
      </c>
      <c r="N173" s="46">
        <f>N171*100/Q171</f>
        <v>0</v>
      </c>
      <c r="O173" s="52">
        <f>O172*100/Q171</f>
        <v>1.954079140205178</v>
      </c>
      <c r="P173" s="52">
        <f>P172*100/Q171</f>
        <v>0</v>
      </c>
      <c r="Q173" s="57">
        <f>Q171*100/Q171</f>
        <v>100</v>
      </c>
      <c r="R173" s="60"/>
    </row>
  </sheetData>
  <mergeCells count="100">
    <mergeCell ref="V6:AF6"/>
    <mergeCell ref="AG6:AG7"/>
    <mergeCell ref="AH6:AH7"/>
    <mergeCell ref="U6:U7"/>
    <mergeCell ref="R152:R153"/>
    <mergeCell ref="Q6:T6"/>
    <mergeCell ref="Q122:Q123"/>
    <mergeCell ref="Q136:Q137"/>
    <mergeCell ref="Q66:Q67"/>
    <mergeCell ref="Q108:Q109"/>
    <mergeCell ref="Q94:Q95"/>
    <mergeCell ref="Q80:Q81"/>
    <mergeCell ref="R80:R81"/>
    <mergeCell ref="R38:R39"/>
    <mergeCell ref="R52:R53"/>
    <mergeCell ref="R66:R67"/>
    <mergeCell ref="R166:R167"/>
    <mergeCell ref="R94:R95"/>
    <mergeCell ref="R108:R109"/>
    <mergeCell ref="R122:R123"/>
    <mergeCell ref="R136:R137"/>
    <mergeCell ref="P80:P81"/>
    <mergeCell ref="C142:H142"/>
    <mergeCell ref="C143:H143"/>
    <mergeCell ref="B136:D136"/>
    <mergeCell ref="E136:G136"/>
    <mergeCell ref="O136:O137"/>
    <mergeCell ref="P136:P137"/>
    <mergeCell ref="P122:P123"/>
    <mergeCell ref="E80:G80"/>
    <mergeCell ref="C101:H101"/>
    <mergeCell ref="B108:D108"/>
    <mergeCell ref="O94:O95"/>
    <mergeCell ref="C86:H86"/>
    <mergeCell ref="C87:H87"/>
    <mergeCell ref="O80:O81"/>
    <mergeCell ref="P108:P109"/>
    <mergeCell ref="C173:H173"/>
    <mergeCell ref="B152:D152"/>
    <mergeCell ref="E152:G152"/>
    <mergeCell ref="C172:H172"/>
    <mergeCell ref="O122:O123"/>
    <mergeCell ref="B122:D122"/>
    <mergeCell ref="E122:G122"/>
    <mergeCell ref="C159:H159"/>
    <mergeCell ref="C129:H129"/>
    <mergeCell ref="C158:H158"/>
    <mergeCell ref="P166:P167"/>
    <mergeCell ref="Q166:Q167"/>
    <mergeCell ref="B166:D166"/>
    <mergeCell ref="E166:G166"/>
    <mergeCell ref="O166:O167"/>
    <mergeCell ref="P152:P153"/>
    <mergeCell ref="Q152:Q153"/>
    <mergeCell ref="B66:D66"/>
    <mergeCell ref="E66:G66"/>
    <mergeCell ref="O66:O67"/>
    <mergeCell ref="P66:P67"/>
    <mergeCell ref="O152:O153"/>
    <mergeCell ref="C128:H128"/>
    <mergeCell ref="B94:D94"/>
    <mergeCell ref="E108:G108"/>
    <mergeCell ref="O108:O109"/>
    <mergeCell ref="P94:P95"/>
    <mergeCell ref="C114:H114"/>
    <mergeCell ref="C100:H100"/>
    <mergeCell ref="E94:G94"/>
    <mergeCell ref="C115:H115"/>
    <mergeCell ref="B80:D80"/>
    <mergeCell ref="C72:H72"/>
    <mergeCell ref="C73:H73"/>
    <mergeCell ref="P38:P39"/>
    <mergeCell ref="Q38:Q39"/>
    <mergeCell ref="E38:G38"/>
    <mergeCell ref="O38:O39"/>
    <mergeCell ref="E52:G52"/>
    <mergeCell ref="P52:P53"/>
    <mergeCell ref="Q52:Q53"/>
    <mergeCell ref="O52:O53"/>
    <mergeCell ref="C44:H44"/>
    <mergeCell ref="C58:H58"/>
    <mergeCell ref="C45:H45"/>
    <mergeCell ref="B52:D52"/>
    <mergeCell ref="C59:H59"/>
    <mergeCell ref="B6:D6"/>
    <mergeCell ref="E6:G6"/>
    <mergeCell ref="M6:M7"/>
    <mergeCell ref="C30:H30"/>
    <mergeCell ref="B38:D38"/>
    <mergeCell ref="C29:H29"/>
    <mergeCell ref="C12:H12"/>
    <mergeCell ref="C13:H13"/>
    <mergeCell ref="B23:D23"/>
    <mergeCell ref="E23:G23"/>
    <mergeCell ref="N6:N7"/>
    <mergeCell ref="Q23:Q24"/>
    <mergeCell ref="O23:O24"/>
    <mergeCell ref="P23:P24"/>
    <mergeCell ref="O6:O7"/>
    <mergeCell ref="N23:N24"/>
  </mergeCells>
  <phoneticPr fontId="5" type="noConversion"/>
  <pageMargins left="0.78749999999999998" right="0.78749999999999998" top="0.98402777777777772" bottom="0.98402777777777772" header="0.51180555555555551" footer="0.51180555555555551"/>
  <pageSetup paperSize="9" scale="51" firstPageNumber="0" orientation="landscape" r:id="rId1"/>
  <headerFooter alignWithMargins="0">
    <oddHeader>&amp;L&amp;"Arial,Grassetto"ELEZIONI REGIONALI
17 E 18 NOVEMBRE 2024</oddHeader>
  </headerFooter>
  <rowBreaks count="6" manualBreakCount="6">
    <brk id="18" max="20" man="1"/>
    <brk id="47" max="20" man="1"/>
    <brk id="87" max="20" man="1"/>
    <brk id="102" max="20" man="1"/>
    <brk id="144" max="20" man="1"/>
    <brk id="161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4"/>
  <sheetViews>
    <sheetView zoomScale="70" zoomScaleNormal="70" workbookViewId="0">
      <selection activeCell="A35" activeCellId="2" sqref="P20:P21 A2:D3 A35:F47"/>
    </sheetView>
  </sheetViews>
  <sheetFormatPr defaultRowHeight="12.75" x14ac:dyDescent="0.2"/>
  <cols>
    <col min="1" max="1" width="12.140625" customWidth="1"/>
    <col min="2" max="8" width="9.42578125" customWidth="1"/>
  </cols>
  <sheetData>
    <row r="1" spans="1:8" x14ac:dyDescent="0.2">
      <c r="A1" s="1"/>
      <c r="B1" s="2"/>
      <c r="C1" s="2"/>
      <c r="D1" s="3"/>
      <c r="E1" s="2"/>
      <c r="F1" s="2"/>
      <c r="G1" s="3"/>
      <c r="H1" s="4"/>
    </row>
    <row r="2" spans="1:8" ht="24.75" x14ac:dyDescent="0.3">
      <c r="A2" s="5" t="s">
        <v>0</v>
      </c>
      <c r="B2" s="2"/>
      <c r="C2" s="2"/>
      <c r="D2" s="3"/>
      <c r="E2" s="2"/>
      <c r="F2" s="2"/>
      <c r="G2" s="3"/>
      <c r="H2" s="4"/>
    </row>
    <row r="3" spans="1:8" ht="27.75" customHeight="1" x14ac:dyDescent="0.3">
      <c r="A3" s="5" t="s">
        <v>1</v>
      </c>
    </row>
    <row r="4" spans="1:8" x14ac:dyDescent="0.2">
      <c r="A4" s="7"/>
    </row>
    <row r="5" spans="1:8" ht="27" customHeight="1" x14ac:dyDescent="0.25">
      <c r="A5" s="113" t="s">
        <v>106</v>
      </c>
    </row>
    <row r="6" spans="1:8" ht="27" customHeight="1" x14ac:dyDescent="0.25">
      <c r="A6" s="113"/>
    </row>
    <row r="7" spans="1:8" ht="49.5" customHeight="1" x14ac:dyDescent="0.25">
      <c r="A7" s="101" t="s">
        <v>2</v>
      </c>
      <c r="B7" s="139" t="s">
        <v>3</v>
      </c>
      <c r="C7" s="139"/>
      <c r="D7" s="139"/>
      <c r="E7" s="114" t="s">
        <v>4</v>
      </c>
      <c r="F7" s="102"/>
    </row>
    <row r="8" spans="1:8" ht="45" customHeight="1" x14ac:dyDescent="0.25">
      <c r="A8" s="103"/>
      <c r="B8" s="22" t="s">
        <v>7</v>
      </c>
      <c r="C8" s="22" t="s">
        <v>8</v>
      </c>
      <c r="D8" s="22" t="s">
        <v>9</v>
      </c>
      <c r="E8" s="22" t="s">
        <v>110</v>
      </c>
      <c r="F8" s="104" t="s">
        <v>10</v>
      </c>
    </row>
    <row r="9" spans="1:8" x14ac:dyDescent="0.2">
      <c r="A9" s="105">
        <v>1</v>
      </c>
      <c r="B9" s="25">
        <v>465</v>
      </c>
      <c r="C9" s="26">
        <v>442</v>
      </c>
      <c r="D9" s="27">
        <f>SUM(B9:C9)</f>
        <v>907</v>
      </c>
      <c r="E9" s="27">
        <v>70</v>
      </c>
      <c r="F9" s="106">
        <f t="shared" ref="F9:F17" si="0">E9*100/D9</f>
        <v>7.7177508269018746</v>
      </c>
    </row>
    <row r="10" spans="1:8" x14ac:dyDescent="0.2">
      <c r="A10" s="105">
        <v>2</v>
      </c>
      <c r="B10" s="32">
        <v>492</v>
      </c>
      <c r="C10" s="33">
        <v>498</v>
      </c>
      <c r="D10" s="27">
        <f>B10+C10</f>
        <v>990</v>
      </c>
      <c r="E10" s="27">
        <v>65</v>
      </c>
      <c r="F10" s="106">
        <f t="shared" si="0"/>
        <v>6.5656565656565657</v>
      </c>
    </row>
    <row r="11" spans="1:8" x14ac:dyDescent="0.2">
      <c r="A11" s="105">
        <v>3</v>
      </c>
      <c r="B11" s="32">
        <v>386</v>
      </c>
      <c r="C11" s="33">
        <v>393</v>
      </c>
      <c r="D11" s="27">
        <f t="shared" ref="D11:D16" si="1">SUM(B11:C11)</f>
        <v>779</v>
      </c>
      <c r="E11" s="27">
        <v>71</v>
      </c>
      <c r="F11" s="106">
        <f t="shared" si="0"/>
        <v>9.1142490372272142</v>
      </c>
    </row>
    <row r="12" spans="1:8" x14ac:dyDescent="0.2">
      <c r="A12" s="105">
        <v>4</v>
      </c>
      <c r="B12" s="32">
        <v>414</v>
      </c>
      <c r="C12" s="33">
        <v>419</v>
      </c>
      <c r="D12" s="27">
        <f t="shared" si="1"/>
        <v>833</v>
      </c>
      <c r="E12" s="27">
        <v>54</v>
      </c>
      <c r="F12" s="106">
        <f t="shared" si="0"/>
        <v>6.4825930372148859</v>
      </c>
    </row>
    <row r="13" spans="1:8" x14ac:dyDescent="0.2">
      <c r="A13" s="105">
        <v>5</v>
      </c>
      <c r="B13" s="32">
        <v>500</v>
      </c>
      <c r="C13" s="33">
        <v>508</v>
      </c>
      <c r="D13" s="27">
        <f t="shared" si="1"/>
        <v>1008</v>
      </c>
      <c r="E13" s="27">
        <v>82</v>
      </c>
      <c r="F13" s="106">
        <f t="shared" si="0"/>
        <v>8.1349206349206344</v>
      </c>
    </row>
    <row r="14" spans="1:8" x14ac:dyDescent="0.2">
      <c r="A14" s="105">
        <v>6</v>
      </c>
      <c r="B14" s="32">
        <v>362</v>
      </c>
      <c r="C14" s="33">
        <v>346</v>
      </c>
      <c r="D14" s="27">
        <f t="shared" si="1"/>
        <v>708</v>
      </c>
      <c r="E14" s="27">
        <v>71</v>
      </c>
      <c r="F14" s="106">
        <f t="shared" si="0"/>
        <v>10.028248587570621</v>
      </c>
    </row>
    <row r="15" spans="1:8" x14ac:dyDescent="0.2">
      <c r="A15" s="105">
        <v>7</v>
      </c>
      <c r="B15" s="32">
        <v>327</v>
      </c>
      <c r="C15" s="33">
        <v>329</v>
      </c>
      <c r="D15" s="27">
        <f t="shared" si="1"/>
        <v>656</v>
      </c>
      <c r="E15" s="27">
        <v>63</v>
      </c>
      <c r="F15" s="106">
        <f t="shared" si="0"/>
        <v>9.6036585365853657</v>
      </c>
    </row>
    <row r="16" spans="1:8" ht="13.5" thickBot="1" x14ac:dyDescent="0.25">
      <c r="A16" s="107">
        <v>8</v>
      </c>
      <c r="B16" s="34">
        <v>426</v>
      </c>
      <c r="C16" s="35">
        <v>466</v>
      </c>
      <c r="D16" s="36">
        <f t="shared" si="1"/>
        <v>892</v>
      </c>
      <c r="E16" s="36">
        <v>99</v>
      </c>
      <c r="F16" s="108">
        <f t="shared" si="0"/>
        <v>11.098654708520179</v>
      </c>
    </row>
    <row r="17" spans="1:6" ht="18" x14ac:dyDescent="0.25">
      <c r="A17" s="111" t="s">
        <v>12</v>
      </c>
      <c r="B17" s="115">
        <f t="shared" ref="B17:E17" si="2">SUM(B9:B16)</f>
        <v>3372</v>
      </c>
      <c r="C17" s="115">
        <f t="shared" si="2"/>
        <v>3401</v>
      </c>
      <c r="D17" s="115">
        <f t="shared" si="2"/>
        <v>6773</v>
      </c>
      <c r="E17" s="115">
        <f t="shared" si="2"/>
        <v>575</v>
      </c>
      <c r="F17" s="116">
        <f t="shared" si="0"/>
        <v>8.4895910231802745</v>
      </c>
    </row>
    <row r="20" spans="1:6" ht="18" x14ac:dyDescent="0.25">
      <c r="A20" s="113" t="s">
        <v>107</v>
      </c>
    </row>
    <row r="22" spans="1:6" ht="15" x14ac:dyDescent="0.25">
      <c r="A22" s="101" t="s">
        <v>2</v>
      </c>
      <c r="B22" s="139" t="s">
        <v>3</v>
      </c>
      <c r="C22" s="139"/>
      <c r="D22" s="139"/>
      <c r="E22" s="114" t="s">
        <v>4</v>
      </c>
      <c r="F22" s="102"/>
    </row>
    <row r="23" spans="1:6" ht="15" x14ac:dyDescent="0.25">
      <c r="A23" s="103"/>
      <c r="B23" s="22" t="s">
        <v>7</v>
      </c>
      <c r="C23" s="22" t="s">
        <v>8</v>
      </c>
      <c r="D23" s="22" t="s">
        <v>9</v>
      </c>
      <c r="E23" s="22" t="s">
        <v>110</v>
      </c>
      <c r="F23" s="104" t="s">
        <v>10</v>
      </c>
    </row>
    <row r="24" spans="1:6" x14ac:dyDescent="0.2">
      <c r="A24" s="105">
        <v>1</v>
      </c>
      <c r="B24" s="25">
        <v>465</v>
      </c>
      <c r="C24" s="26">
        <v>442</v>
      </c>
      <c r="D24" s="27">
        <f>SUM(B24:C24)</f>
        <v>907</v>
      </c>
      <c r="E24" s="27">
        <v>183</v>
      </c>
      <c r="F24" s="106">
        <f t="shared" ref="F24:F32" si="3">E24*100/D24</f>
        <v>20.176405733186328</v>
      </c>
    </row>
    <row r="25" spans="1:6" x14ac:dyDescent="0.2">
      <c r="A25" s="105">
        <v>2</v>
      </c>
      <c r="B25" s="32">
        <v>492</v>
      </c>
      <c r="C25" s="33">
        <v>498</v>
      </c>
      <c r="D25" s="27">
        <f>B25+C25</f>
        <v>990</v>
      </c>
      <c r="E25" s="27">
        <v>165</v>
      </c>
      <c r="F25" s="106">
        <f t="shared" si="3"/>
        <v>16.666666666666668</v>
      </c>
    </row>
    <row r="26" spans="1:6" x14ac:dyDescent="0.2">
      <c r="A26" s="105">
        <v>3</v>
      </c>
      <c r="B26" s="32">
        <v>386</v>
      </c>
      <c r="C26" s="33">
        <v>393</v>
      </c>
      <c r="D26" s="27">
        <f t="shared" ref="D26:D31" si="4">SUM(B26:C26)</f>
        <v>779</v>
      </c>
      <c r="E26" s="27">
        <v>162</v>
      </c>
      <c r="F26" s="106">
        <f t="shared" si="3"/>
        <v>20.79589216944801</v>
      </c>
    </row>
    <row r="27" spans="1:6" x14ac:dyDescent="0.2">
      <c r="A27" s="105">
        <v>4</v>
      </c>
      <c r="B27" s="32">
        <v>414</v>
      </c>
      <c r="C27" s="33">
        <v>419</v>
      </c>
      <c r="D27" s="27">
        <f t="shared" si="4"/>
        <v>833</v>
      </c>
      <c r="E27" s="27">
        <v>140</v>
      </c>
      <c r="F27" s="106">
        <f t="shared" si="3"/>
        <v>16.806722689075631</v>
      </c>
    </row>
    <row r="28" spans="1:6" x14ac:dyDescent="0.2">
      <c r="A28" s="105">
        <v>5</v>
      </c>
      <c r="B28" s="32">
        <v>500</v>
      </c>
      <c r="C28" s="33">
        <v>508</v>
      </c>
      <c r="D28" s="27">
        <f t="shared" si="4"/>
        <v>1008</v>
      </c>
      <c r="E28" s="27">
        <v>237</v>
      </c>
      <c r="F28" s="106">
        <f t="shared" si="3"/>
        <v>23.511904761904763</v>
      </c>
    </row>
    <row r="29" spans="1:6" x14ac:dyDescent="0.2">
      <c r="A29" s="105">
        <v>6</v>
      </c>
      <c r="B29" s="32">
        <v>362</v>
      </c>
      <c r="C29" s="33">
        <v>346</v>
      </c>
      <c r="D29" s="27">
        <f t="shared" si="4"/>
        <v>708</v>
      </c>
      <c r="E29" s="27">
        <v>180</v>
      </c>
      <c r="F29" s="106">
        <f t="shared" si="3"/>
        <v>25.423728813559322</v>
      </c>
    </row>
    <row r="30" spans="1:6" x14ac:dyDescent="0.2">
      <c r="A30" s="105">
        <v>7</v>
      </c>
      <c r="B30" s="32">
        <v>327</v>
      </c>
      <c r="C30" s="33">
        <v>329</v>
      </c>
      <c r="D30" s="27">
        <f t="shared" si="4"/>
        <v>656</v>
      </c>
      <c r="E30" s="27">
        <v>140</v>
      </c>
      <c r="F30" s="106">
        <f t="shared" si="3"/>
        <v>21.341463414634145</v>
      </c>
    </row>
    <row r="31" spans="1:6" ht="13.5" thickBot="1" x14ac:dyDescent="0.25">
      <c r="A31" s="107">
        <v>8</v>
      </c>
      <c r="B31" s="34">
        <v>426</v>
      </c>
      <c r="C31" s="35">
        <v>466</v>
      </c>
      <c r="D31" s="36">
        <f t="shared" si="4"/>
        <v>892</v>
      </c>
      <c r="E31" s="36">
        <v>252</v>
      </c>
      <c r="F31" s="108">
        <f t="shared" si="3"/>
        <v>28.251121076233183</v>
      </c>
    </row>
    <row r="32" spans="1:6" ht="18" x14ac:dyDescent="0.25">
      <c r="A32" s="111" t="s">
        <v>12</v>
      </c>
      <c r="B32" s="115">
        <f t="shared" ref="B32:E32" si="5">SUM(B24:B31)</f>
        <v>3372</v>
      </c>
      <c r="C32" s="115">
        <f t="shared" si="5"/>
        <v>3401</v>
      </c>
      <c r="D32" s="115">
        <f t="shared" si="5"/>
        <v>6773</v>
      </c>
      <c r="E32" s="115">
        <f t="shared" si="5"/>
        <v>1459</v>
      </c>
      <c r="F32" s="116">
        <f t="shared" si="3"/>
        <v>21.541414439686992</v>
      </c>
    </row>
    <row r="35" spans="1:6" ht="18" x14ac:dyDescent="0.25">
      <c r="A35" s="113" t="s">
        <v>108</v>
      </c>
    </row>
    <row r="37" spans="1:6" ht="15" x14ac:dyDescent="0.25">
      <c r="A37" s="101" t="s">
        <v>2</v>
      </c>
      <c r="B37" s="139" t="s">
        <v>3</v>
      </c>
      <c r="C37" s="139"/>
      <c r="D37" s="139"/>
      <c r="E37" s="114" t="s">
        <v>4</v>
      </c>
      <c r="F37" s="102"/>
    </row>
    <row r="38" spans="1:6" ht="15" x14ac:dyDescent="0.25">
      <c r="A38" s="103"/>
      <c r="B38" s="22" t="s">
        <v>7</v>
      </c>
      <c r="C38" s="22" t="s">
        <v>8</v>
      </c>
      <c r="D38" s="22" t="s">
        <v>9</v>
      </c>
      <c r="E38" s="22" t="s">
        <v>110</v>
      </c>
      <c r="F38" s="104" t="s">
        <v>10</v>
      </c>
    </row>
    <row r="39" spans="1:6" x14ac:dyDescent="0.2">
      <c r="A39" s="105">
        <v>1</v>
      </c>
      <c r="B39" s="25">
        <v>465</v>
      </c>
      <c r="C39" s="26">
        <v>442</v>
      </c>
      <c r="D39" s="27">
        <f>SUM(B39:C39)</f>
        <v>907</v>
      </c>
      <c r="E39" s="27">
        <v>211</v>
      </c>
      <c r="F39" s="106">
        <f t="shared" ref="F39:F47" si="6">E39*100/D39</f>
        <v>23.263506063947077</v>
      </c>
    </row>
    <row r="40" spans="1:6" x14ac:dyDescent="0.2">
      <c r="A40" s="105">
        <v>2</v>
      </c>
      <c r="B40" s="32">
        <v>492</v>
      </c>
      <c r="C40" s="33">
        <v>498</v>
      </c>
      <c r="D40" s="27">
        <f>B40+C40</f>
        <v>990</v>
      </c>
      <c r="E40" s="27">
        <v>184</v>
      </c>
      <c r="F40" s="106">
        <f t="shared" si="6"/>
        <v>18.585858585858585</v>
      </c>
    </row>
    <row r="41" spans="1:6" x14ac:dyDescent="0.2">
      <c r="A41" s="105">
        <v>3</v>
      </c>
      <c r="B41" s="32">
        <v>386</v>
      </c>
      <c r="C41" s="33">
        <v>393</v>
      </c>
      <c r="D41" s="27">
        <f t="shared" ref="D41:D46" si="7">SUM(B41:C41)</f>
        <v>779</v>
      </c>
      <c r="E41" s="27">
        <v>180</v>
      </c>
      <c r="F41" s="106">
        <f t="shared" si="6"/>
        <v>23.106546854942234</v>
      </c>
    </row>
    <row r="42" spans="1:6" x14ac:dyDescent="0.2">
      <c r="A42" s="105">
        <v>4</v>
      </c>
      <c r="B42" s="32">
        <v>414</v>
      </c>
      <c r="C42" s="33">
        <v>419</v>
      </c>
      <c r="D42" s="27">
        <f t="shared" si="7"/>
        <v>833</v>
      </c>
      <c r="E42" s="27">
        <v>170</v>
      </c>
      <c r="F42" s="106">
        <f t="shared" si="6"/>
        <v>20.408163265306122</v>
      </c>
    </row>
    <row r="43" spans="1:6" x14ac:dyDescent="0.2">
      <c r="A43" s="105">
        <v>5</v>
      </c>
      <c r="B43" s="32">
        <v>500</v>
      </c>
      <c r="C43" s="33">
        <v>508</v>
      </c>
      <c r="D43" s="27">
        <f t="shared" si="7"/>
        <v>1008</v>
      </c>
      <c r="E43" s="27">
        <v>272</v>
      </c>
      <c r="F43" s="106">
        <f t="shared" si="6"/>
        <v>26.984126984126984</v>
      </c>
    </row>
    <row r="44" spans="1:6" x14ac:dyDescent="0.2">
      <c r="A44" s="105">
        <v>6</v>
      </c>
      <c r="B44" s="32">
        <v>362</v>
      </c>
      <c r="C44" s="33">
        <v>346</v>
      </c>
      <c r="D44" s="27">
        <f t="shared" si="7"/>
        <v>708</v>
      </c>
      <c r="E44" s="27">
        <v>208</v>
      </c>
      <c r="F44" s="106">
        <f t="shared" si="6"/>
        <v>29.378531073446329</v>
      </c>
    </row>
    <row r="45" spans="1:6" x14ac:dyDescent="0.2">
      <c r="A45" s="105">
        <v>7</v>
      </c>
      <c r="B45" s="32">
        <v>327</v>
      </c>
      <c r="C45" s="33">
        <v>329</v>
      </c>
      <c r="D45" s="27">
        <f t="shared" si="7"/>
        <v>656</v>
      </c>
      <c r="E45" s="27">
        <v>156</v>
      </c>
      <c r="F45" s="106">
        <f t="shared" si="6"/>
        <v>23.780487804878049</v>
      </c>
    </row>
    <row r="46" spans="1:6" ht="13.5" thickBot="1" x14ac:dyDescent="0.25">
      <c r="A46" s="107">
        <v>8</v>
      </c>
      <c r="B46" s="34">
        <v>426</v>
      </c>
      <c r="C46" s="35">
        <v>466</v>
      </c>
      <c r="D46" s="36">
        <f t="shared" si="7"/>
        <v>892</v>
      </c>
      <c r="E46" s="36">
        <v>275</v>
      </c>
      <c r="F46" s="108">
        <f t="shared" si="6"/>
        <v>30.829596412556054</v>
      </c>
    </row>
    <row r="47" spans="1:6" ht="18" x14ac:dyDescent="0.25">
      <c r="A47" s="111" t="s">
        <v>12</v>
      </c>
      <c r="B47" s="115">
        <f t="shared" ref="B47:E47" si="8">SUM(B39:B46)</f>
        <v>3372</v>
      </c>
      <c r="C47" s="115">
        <f t="shared" si="8"/>
        <v>3401</v>
      </c>
      <c r="D47" s="115">
        <f t="shared" si="8"/>
        <v>6773</v>
      </c>
      <c r="E47" s="115">
        <f t="shared" si="8"/>
        <v>1656</v>
      </c>
      <c r="F47" s="116">
        <f t="shared" si="6"/>
        <v>24.450022146759192</v>
      </c>
    </row>
    <row r="50" spans="1:8" ht="18" x14ac:dyDescent="0.25">
      <c r="A50" s="113" t="s">
        <v>109</v>
      </c>
    </row>
    <row r="51" spans="1:8" ht="18" x14ac:dyDescent="0.25">
      <c r="A51" s="113"/>
    </row>
    <row r="52" spans="1:8" ht="15" x14ac:dyDescent="0.25">
      <c r="A52" s="101" t="s">
        <v>2</v>
      </c>
      <c r="B52" s="139" t="s">
        <v>3</v>
      </c>
      <c r="C52" s="139"/>
      <c r="D52" s="139"/>
      <c r="E52" s="139" t="s">
        <v>4</v>
      </c>
      <c r="F52" s="139"/>
      <c r="G52" s="139"/>
      <c r="H52" s="102"/>
    </row>
    <row r="53" spans="1:8" ht="15" x14ac:dyDescent="0.25">
      <c r="A53" s="103"/>
      <c r="B53" s="22" t="s">
        <v>7</v>
      </c>
      <c r="C53" s="22" t="s">
        <v>8</v>
      </c>
      <c r="D53" s="22" t="s">
        <v>9</v>
      </c>
      <c r="E53" s="22" t="s">
        <v>7</v>
      </c>
      <c r="F53" s="22" t="s">
        <v>8</v>
      </c>
      <c r="G53" s="22" t="s">
        <v>9</v>
      </c>
      <c r="H53" s="104" t="s">
        <v>10</v>
      </c>
    </row>
    <row r="54" spans="1:8" x14ac:dyDescent="0.2">
      <c r="A54" s="105">
        <v>1</v>
      </c>
      <c r="B54" s="25">
        <v>465</v>
      </c>
      <c r="C54" s="26">
        <v>442</v>
      </c>
      <c r="D54" s="27">
        <f>SUM(B54:C54)</f>
        <v>907</v>
      </c>
      <c r="E54" s="25">
        <f>RISULTATI!E8</f>
        <v>146</v>
      </c>
      <c r="F54" s="26">
        <f>RISULTATI!F8</f>
        <v>126</v>
      </c>
      <c r="G54" s="27">
        <f t="shared" ref="G54:G61" si="9">SUM(E54:F54)</f>
        <v>272</v>
      </c>
      <c r="H54" s="106">
        <f t="shared" ref="H54:H62" si="10">G54*100/D54</f>
        <v>29.988974641675853</v>
      </c>
    </row>
    <row r="55" spans="1:8" x14ac:dyDescent="0.2">
      <c r="A55" s="105">
        <v>2</v>
      </c>
      <c r="B55" s="32">
        <v>492</v>
      </c>
      <c r="C55" s="33">
        <v>498</v>
      </c>
      <c r="D55" s="27">
        <f>B55+C55</f>
        <v>990</v>
      </c>
      <c r="E55" s="32">
        <f>RISULTATI!E9</f>
        <v>174</v>
      </c>
      <c r="F55" s="33">
        <f>RISULTATI!F9</f>
        <v>156</v>
      </c>
      <c r="G55" s="27">
        <f t="shared" si="9"/>
        <v>330</v>
      </c>
      <c r="H55" s="106">
        <f t="shared" si="10"/>
        <v>33.333333333333336</v>
      </c>
    </row>
    <row r="56" spans="1:8" x14ac:dyDescent="0.2">
      <c r="A56" s="105">
        <v>3</v>
      </c>
      <c r="B56" s="32">
        <v>386</v>
      </c>
      <c r="C56" s="33">
        <v>393</v>
      </c>
      <c r="D56" s="27">
        <f t="shared" ref="D56:D61" si="11">SUM(B56:C56)</f>
        <v>779</v>
      </c>
      <c r="E56" s="32">
        <f>RISULTATI!E10</f>
        <v>149</v>
      </c>
      <c r="F56" s="33">
        <f>RISULTATI!F10</f>
        <v>139</v>
      </c>
      <c r="G56" s="27">
        <f t="shared" si="9"/>
        <v>288</v>
      </c>
      <c r="H56" s="106">
        <f t="shared" si="10"/>
        <v>36.97047496790757</v>
      </c>
    </row>
    <row r="57" spans="1:8" x14ac:dyDescent="0.2">
      <c r="A57" s="105">
        <v>4</v>
      </c>
      <c r="B57" s="32">
        <v>414</v>
      </c>
      <c r="C57" s="33">
        <v>419</v>
      </c>
      <c r="D57" s="27">
        <f t="shared" si="11"/>
        <v>833</v>
      </c>
      <c r="E57" s="32" t="e">
        <f>RISULTATI!#REF!</f>
        <v>#REF!</v>
      </c>
      <c r="F57" s="33" t="e">
        <f>RISULTATI!#REF!</f>
        <v>#REF!</v>
      </c>
      <c r="G57" s="27" t="e">
        <f t="shared" si="9"/>
        <v>#REF!</v>
      </c>
      <c r="H57" s="106" t="e">
        <f t="shared" si="10"/>
        <v>#REF!</v>
      </c>
    </row>
    <row r="58" spans="1:8" x14ac:dyDescent="0.2">
      <c r="A58" s="105">
        <v>5</v>
      </c>
      <c r="B58" s="32">
        <v>500</v>
      </c>
      <c r="C58" s="33">
        <v>508</v>
      </c>
      <c r="D58" s="27">
        <f t="shared" si="11"/>
        <v>1008</v>
      </c>
      <c r="E58" s="32" t="e">
        <f>RISULTATI!#REF!</f>
        <v>#REF!</v>
      </c>
      <c r="F58" s="33" t="e">
        <f>RISULTATI!#REF!</f>
        <v>#REF!</v>
      </c>
      <c r="G58" s="27" t="e">
        <f t="shared" si="9"/>
        <v>#REF!</v>
      </c>
      <c r="H58" s="106" t="e">
        <f t="shared" si="10"/>
        <v>#REF!</v>
      </c>
    </row>
    <row r="59" spans="1:8" x14ac:dyDescent="0.2">
      <c r="A59" s="105">
        <v>6</v>
      </c>
      <c r="B59" s="32">
        <v>362</v>
      </c>
      <c r="C59" s="33">
        <v>346</v>
      </c>
      <c r="D59" s="27">
        <f t="shared" si="11"/>
        <v>708</v>
      </c>
      <c r="E59" s="32" t="e">
        <f>RISULTATI!#REF!</f>
        <v>#REF!</v>
      </c>
      <c r="F59" s="33" t="e">
        <f>RISULTATI!#REF!</f>
        <v>#REF!</v>
      </c>
      <c r="G59" s="27" t="e">
        <f t="shared" si="9"/>
        <v>#REF!</v>
      </c>
      <c r="H59" s="106" t="e">
        <f t="shared" si="10"/>
        <v>#REF!</v>
      </c>
    </row>
    <row r="60" spans="1:8" x14ac:dyDescent="0.2">
      <c r="A60" s="105">
        <v>7</v>
      </c>
      <c r="B60" s="32">
        <v>327</v>
      </c>
      <c r="C60" s="33">
        <v>329</v>
      </c>
      <c r="D60" s="27">
        <f t="shared" si="11"/>
        <v>656</v>
      </c>
      <c r="E60" s="32" t="e">
        <f>RISULTATI!#REF!</f>
        <v>#REF!</v>
      </c>
      <c r="F60" s="33" t="e">
        <f>RISULTATI!#REF!</f>
        <v>#REF!</v>
      </c>
      <c r="G60" s="27" t="e">
        <f t="shared" si="9"/>
        <v>#REF!</v>
      </c>
      <c r="H60" s="106" t="e">
        <f t="shared" si="10"/>
        <v>#REF!</v>
      </c>
    </row>
    <row r="61" spans="1:8" ht="13.5" thickBot="1" x14ac:dyDescent="0.25">
      <c r="A61" s="107">
        <v>8</v>
      </c>
      <c r="B61" s="34">
        <v>426</v>
      </c>
      <c r="C61" s="35">
        <v>466</v>
      </c>
      <c r="D61" s="36">
        <f t="shared" si="11"/>
        <v>892</v>
      </c>
      <c r="E61" s="34" t="e">
        <f>RISULTATI!#REF!</f>
        <v>#REF!</v>
      </c>
      <c r="F61" s="35" t="e">
        <f>RISULTATI!#REF!</f>
        <v>#REF!</v>
      </c>
      <c r="G61" s="36" t="e">
        <f t="shared" si="9"/>
        <v>#REF!</v>
      </c>
      <c r="H61" s="108" t="e">
        <f t="shared" si="10"/>
        <v>#REF!</v>
      </c>
    </row>
    <row r="62" spans="1:8" ht="18" x14ac:dyDescent="0.25">
      <c r="A62" s="109" t="s">
        <v>12</v>
      </c>
      <c r="B62" s="38">
        <f t="shared" ref="B62:G62" si="12">SUM(B54:B61)</f>
        <v>3372</v>
      </c>
      <c r="C62" s="38">
        <f t="shared" si="12"/>
        <v>3401</v>
      </c>
      <c r="D62" s="38">
        <f t="shared" si="12"/>
        <v>6773</v>
      </c>
      <c r="E62" s="38" t="e">
        <f t="shared" si="12"/>
        <v>#REF!</v>
      </c>
      <c r="F62" s="38" t="e">
        <f t="shared" si="12"/>
        <v>#REF!</v>
      </c>
      <c r="G62" s="38" t="e">
        <f t="shared" si="12"/>
        <v>#REF!</v>
      </c>
      <c r="H62" s="110" t="e">
        <f t="shared" si="10"/>
        <v>#REF!</v>
      </c>
    </row>
    <row r="63" spans="1:8" x14ac:dyDescent="0.2">
      <c r="A63" s="109"/>
      <c r="B63" s="30"/>
      <c r="C63" s="126" t="s">
        <v>13</v>
      </c>
      <c r="D63" s="126"/>
      <c r="E63" s="126"/>
      <c r="F63" s="126"/>
      <c r="G63" s="126"/>
      <c r="H63" s="140"/>
    </row>
    <row r="64" spans="1:8" x14ac:dyDescent="0.2">
      <c r="A64" s="111"/>
      <c r="B64" s="112"/>
      <c r="C64" s="137" t="s">
        <v>14</v>
      </c>
      <c r="D64" s="137"/>
      <c r="E64" s="137"/>
      <c r="F64" s="137"/>
      <c r="G64" s="137"/>
      <c r="H64" s="138"/>
    </row>
  </sheetData>
  <mergeCells count="7">
    <mergeCell ref="C64:H64"/>
    <mergeCell ref="B22:D22"/>
    <mergeCell ref="B7:D7"/>
    <mergeCell ref="B37:D37"/>
    <mergeCell ref="B52:D52"/>
    <mergeCell ref="E52:G52"/>
    <mergeCell ref="C63:H63"/>
  </mergeCells>
  <pageMargins left="0.78740157480314965" right="0.78740157480314965" top="0.98425196850393704" bottom="0.98425196850393704" header="0.51181102362204722" footer="0.51181102362204722"/>
  <pageSetup paperSize="9" scale="83" firstPageNumber="0" orientation="landscape" r:id="rId1"/>
  <headerFooter alignWithMargins="0">
    <oddHeader>&amp;L&amp;"Arial,Grassetto"ELEZIONI REGIONALI
17 E 18 NOVEMBRE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RISULTATI</vt:lpstr>
      <vt:lpstr>VOTANTI</vt:lpstr>
      <vt:lpstr>RISULTATI!Area_stampa</vt:lpstr>
      <vt:lpstr>VOTANTI!Area_stampa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Boselli</dc:creator>
  <cp:lastModifiedBy>Filippo Allodi</cp:lastModifiedBy>
  <cp:lastPrinted>2024-11-17T22:08:26Z</cp:lastPrinted>
  <dcterms:created xsi:type="dcterms:W3CDTF">2020-01-23T09:56:02Z</dcterms:created>
  <dcterms:modified xsi:type="dcterms:W3CDTF">2024-11-18T18:39:59Z</dcterms:modified>
</cp:coreProperties>
</file>